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79A2D24E-4C98-4F06-97C1-0F65B5E02B1F}" xr6:coauthVersionLast="34" xr6:coauthVersionMax="34" xr10:uidLastSave="{00000000-0000-0000-0000-000000000000}"/>
  <bookViews>
    <workbookView xWindow="0" yWindow="0" windowWidth="23040" windowHeight="9816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db_crebolijst_all!$C$2:$N$498</definedName>
    <definedName name="_xlnm.Print_Area" localSheetId="2">Examenprogramma!$A$1:$F$38</definedName>
    <definedName name="_xlnm.Print_Area" localSheetId="0">Opleidingseis!$A$1:$Y$68</definedName>
    <definedName name="_xlnm.Print_Area" localSheetId="1">Opleidingsplan!$A$1:$AH$133</definedName>
    <definedName name="BPV_uur">Variabelen!$I$4</definedName>
    <definedName name="Crebo">Crebolijst!$A$2:$A$63</definedName>
    <definedName name="crebokies">db_crebolijst_all!$A$3:$A$499</definedName>
    <definedName name="crebozoek">#REF!</definedName>
    <definedName name="duur">db_duur!$B$1:$J$10</definedName>
    <definedName name="Examinering">Examenprogramma!$A$12:$A$32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5" i="24" l="1"/>
  <c r="O495" i="24"/>
  <c r="M495" i="24"/>
  <c r="B495" i="24"/>
  <c r="J37" i="2" l="1"/>
  <c r="T84" i="2" l="1"/>
  <c r="Y84" i="2" l="1"/>
  <c r="AD84" i="2"/>
  <c r="K87" i="2" l="1"/>
  <c r="BL130" i="2" l="1"/>
  <c r="CA84" i="2"/>
  <c r="BV84" i="2"/>
  <c r="BL64" i="2"/>
  <c r="DJ64" i="2" s="1"/>
  <c r="BL63" i="2"/>
  <c r="DJ63" i="2" s="1"/>
  <c r="BL62" i="2"/>
  <c r="DJ62" i="2" s="1"/>
  <c r="BL61" i="2"/>
  <c r="DJ61" i="2" s="1"/>
  <c r="BL60" i="2"/>
  <c r="DJ60" i="2" s="1"/>
  <c r="BL59" i="2"/>
  <c r="DJ59" i="2" s="1"/>
  <c r="BL58" i="2"/>
  <c r="DJ58" i="2" s="1"/>
  <c r="BL57" i="2"/>
  <c r="BL56" i="2"/>
  <c r="BL41" i="2"/>
  <c r="DJ41" i="2" s="1"/>
  <c r="DJ51" i="2"/>
  <c r="AJ130" i="2"/>
  <c r="AT84" i="2"/>
  <c r="AJ57" i="2"/>
  <c r="AJ56" i="2"/>
  <c r="DJ56" i="2" l="1"/>
  <c r="DJ57" i="2"/>
  <c r="AJ53" i="2" l="1"/>
  <c r="DJ53" i="2" s="1"/>
  <c r="AJ52" i="2"/>
  <c r="DJ52" i="2" s="1"/>
  <c r="CF84" i="2" l="1"/>
  <c r="J44" i="2"/>
  <c r="AJ44" i="2"/>
  <c r="DJ44" i="2" l="1"/>
  <c r="J50" i="2"/>
  <c r="DJ50" i="2" s="1"/>
  <c r="J130" i="2" l="1"/>
  <c r="AJ75" i="2" l="1"/>
  <c r="AJ69" i="2" l="1"/>
  <c r="BL75" i="2" l="1"/>
  <c r="DJ129" i="2"/>
  <c r="BQ84" i="2"/>
  <c r="AO84" i="2"/>
  <c r="AJ55" i="2"/>
  <c r="AJ54" i="2"/>
  <c r="BD84" i="2"/>
  <c r="AY84" i="2"/>
  <c r="AD132" i="2"/>
  <c r="Y132" i="2"/>
  <c r="T132" i="2"/>
  <c r="BB84" i="2"/>
  <c r="BA84" i="2"/>
  <c r="AZ84" i="2"/>
  <c r="AW84" i="2"/>
  <c r="AV84" i="2"/>
  <c r="AU84" i="2"/>
  <c r="AR84" i="2"/>
  <c r="AQ84" i="2"/>
  <c r="AP84" i="2"/>
  <c r="AB84" i="2"/>
  <c r="AA84" i="2"/>
  <c r="Z84" i="2"/>
  <c r="W84" i="2"/>
  <c r="V84" i="2"/>
  <c r="U84" i="2"/>
  <c r="O84" i="2" l="1"/>
  <c r="O132" i="2" s="1"/>
  <c r="AJ47" i="2"/>
  <c r="J35" i="2"/>
  <c r="DJ35" i="2" s="1"/>
  <c r="J34" i="2"/>
  <c r="DJ34" i="2" s="1"/>
  <c r="J33" i="2"/>
  <c r="J32" i="2"/>
  <c r="DJ32" i="2" s="1"/>
  <c r="J31" i="2"/>
  <c r="J30" i="2"/>
  <c r="DJ30" i="2" s="1"/>
  <c r="J29" i="2"/>
  <c r="CN54" i="2"/>
  <c r="CK54" i="2"/>
  <c r="BO54" i="2"/>
  <c r="BL54" i="2"/>
  <c r="AM54" i="2"/>
  <c r="M54" i="2"/>
  <c r="CN67" i="2"/>
  <c r="CK67" i="2"/>
  <c r="BO67" i="2"/>
  <c r="BL67" i="2"/>
  <c r="AM67" i="2"/>
  <c r="M67" i="2"/>
  <c r="J67" i="2"/>
  <c r="CN55" i="2"/>
  <c r="CK55" i="2"/>
  <c r="BO55" i="2"/>
  <c r="BL55" i="2"/>
  <c r="AM55" i="2"/>
  <c r="M55" i="2"/>
  <c r="CN49" i="2"/>
  <c r="CK49" i="2"/>
  <c r="BO49" i="2"/>
  <c r="BL49" i="2"/>
  <c r="AM49" i="2"/>
  <c r="AJ49" i="2"/>
  <c r="M49" i="2"/>
  <c r="J49" i="2"/>
  <c r="CN48" i="2"/>
  <c r="CK48" i="2"/>
  <c r="BO48" i="2"/>
  <c r="BL48" i="2"/>
  <c r="AM48" i="2"/>
  <c r="AJ48" i="2"/>
  <c r="M48" i="2"/>
  <c r="J48" i="2"/>
  <c r="DJ67" i="2" l="1"/>
  <c r="DJ54" i="2"/>
  <c r="DM54" i="2"/>
  <c r="DM67" i="2"/>
  <c r="DJ55" i="2"/>
  <c r="DM55" i="2"/>
  <c r="DJ49" i="2"/>
  <c r="DM49" i="2"/>
  <c r="DJ48" i="2"/>
  <c r="DM48" i="2"/>
  <c r="D3" i="2"/>
  <c r="D5" i="2"/>
  <c r="D6" i="2"/>
  <c r="D8" i="2"/>
  <c r="D9" i="2"/>
  <c r="D11" i="2"/>
  <c r="CN128" i="2" l="1"/>
  <c r="CL128" i="2"/>
  <c r="CK128" i="2"/>
  <c r="BO128" i="2"/>
  <c r="BM128" i="2"/>
  <c r="BL128" i="2"/>
  <c r="AM128" i="2"/>
  <c r="AK128" i="2"/>
  <c r="AJ128" i="2"/>
  <c r="M128" i="2"/>
  <c r="K128" i="2"/>
  <c r="J128" i="2"/>
  <c r="AM45" i="2"/>
  <c r="AJ45" i="2"/>
  <c r="AM43" i="2"/>
  <c r="AJ43" i="2"/>
  <c r="AM42" i="2"/>
  <c r="AJ42" i="2"/>
  <c r="AM40" i="2"/>
  <c r="AJ40" i="2"/>
  <c r="DJ128" i="2" l="1"/>
  <c r="DK128" i="2"/>
  <c r="DM128" i="2"/>
  <c r="CN79" i="2"/>
  <c r="CK79" i="2"/>
  <c r="BO79" i="2"/>
  <c r="BL79" i="2"/>
  <c r="AM79" i="2"/>
  <c r="AJ79" i="2"/>
  <c r="M79" i="2"/>
  <c r="J79" i="2"/>
  <c r="DJ79" i="2" l="1"/>
  <c r="DM79" i="2"/>
  <c r="BL69" i="2"/>
  <c r="CN72" i="2"/>
  <c r="CK72" i="2"/>
  <c r="BO72" i="2"/>
  <c r="BL72" i="2"/>
  <c r="AM72" i="2"/>
  <c r="AJ72" i="2"/>
  <c r="M72" i="2"/>
  <c r="J72" i="2"/>
  <c r="DM72" i="2" l="1"/>
  <c r="DJ72" i="2"/>
  <c r="CN75" i="2"/>
  <c r="CK75" i="2"/>
  <c r="BO75" i="2"/>
  <c r="AM75" i="2"/>
  <c r="M75" i="2"/>
  <c r="J75" i="2"/>
  <c r="DM75" i="2" l="1"/>
  <c r="DJ75" i="2"/>
  <c r="CN81" i="2"/>
  <c r="CK81" i="2"/>
  <c r="BO81" i="2"/>
  <c r="BL81" i="2"/>
  <c r="AM81" i="2"/>
  <c r="AJ81" i="2"/>
  <c r="M81" i="2"/>
  <c r="J81" i="2"/>
  <c r="CN80" i="2"/>
  <c r="CK80" i="2"/>
  <c r="BO80" i="2"/>
  <c r="BL80" i="2"/>
  <c r="AM80" i="2"/>
  <c r="AJ80" i="2"/>
  <c r="M80" i="2"/>
  <c r="J80" i="2"/>
  <c r="CN78" i="2"/>
  <c r="CK78" i="2"/>
  <c r="BO78" i="2"/>
  <c r="BL78" i="2"/>
  <c r="AM78" i="2"/>
  <c r="AJ78" i="2"/>
  <c r="M78" i="2"/>
  <c r="J78" i="2"/>
  <c r="DJ78" i="2" l="1"/>
  <c r="DJ80" i="2"/>
  <c r="DJ81" i="2"/>
  <c r="DM78" i="2"/>
  <c r="DM80" i="2"/>
  <c r="DM81" i="2"/>
  <c r="CL94" i="2" l="1"/>
  <c r="BM94" i="2"/>
  <c r="AK94" i="2"/>
  <c r="K94" i="2"/>
  <c r="CL93" i="2"/>
  <c r="BM93" i="2"/>
  <c r="AK93" i="2"/>
  <c r="K93" i="2"/>
  <c r="CL92" i="2"/>
  <c r="BM92" i="2"/>
  <c r="AK92" i="2"/>
  <c r="K92" i="2"/>
  <c r="CL91" i="2"/>
  <c r="BM91" i="2"/>
  <c r="AK91" i="2"/>
  <c r="K91" i="2"/>
  <c r="CN68" i="2"/>
  <c r="CK68" i="2"/>
  <c r="BO68" i="2"/>
  <c r="BL68" i="2"/>
  <c r="AM68" i="2"/>
  <c r="AJ68" i="2"/>
  <c r="M68" i="2"/>
  <c r="J68" i="2"/>
  <c r="CN66" i="2"/>
  <c r="CK66" i="2"/>
  <c r="BO66" i="2"/>
  <c r="AM66" i="2"/>
  <c r="AJ66" i="2"/>
  <c r="M66" i="2"/>
  <c r="J66" i="2"/>
  <c r="DJ66" i="2" s="1"/>
  <c r="CN65" i="2"/>
  <c r="CK65" i="2"/>
  <c r="BO65" i="2"/>
  <c r="BL65" i="2"/>
  <c r="AM65" i="2"/>
  <c r="AJ65" i="2"/>
  <c r="M65" i="2"/>
  <c r="J65" i="2"/>
  <c r="CN47" i="2"/>
  <c r="CK47" i="2"/>
  <c r="BO47" i="2"/>
  <c r="BL47" i="2"/>
  <c r="AM47" i="2"/>
  <c r="M47" i="2"/>
  <c r="CN46" i="2"/>
  <c r="CK46" i="2"/>
  <c r="BO46" i="2"/>
  <c r="BL46" i="2"/>
  <c r="AM46" i="2"/>
  <c r="AJ46" i="2"/>
  <c r="M46" i="2"/>
  <c r="J46" i="2"/>
  <c r="CN45" i="2"/>
  <c r="CK45" i="2"/>
  <c r="BO45" i="2"/>
  <c r="BL45" i="2"/>
  <c r="M45" i="2"/>
  <c r="J45" i="2"/>
  <c r="CN43" i="2"/>
  <c r="CK43" i="2"/>
  <c r="BO43" i="2"/>
  <c r="BL43" i="2"/>
  <c r="M43" i="2"/>
  <c r="J43" i="2"/>
  <c r="CN42" i="2"/>
  <c r="CK42" i="2"/>
  <c r="BO42" i="2"/>
  <c r="BL42" i="2"/>
  <c r="M42" i="2"/>
  <c r="J42" i="2"/>
  <c r="DJ65" i="2" l="1"/>
  <c r="DJ68" i="2"/>
  <c r="DM65" i="2"/>
  <c r="DM66" i="2"/>
  <c r="DM68" i="2"/>
  <c r="DK91" i="2"/>
  <c r="DK92" i="2"/>
  <c r="DK93" i="2"/>
  <c r="DK94" i="2"/>
  <c r="DJ42" i="2"/>
  <c r="DJ43" i="2"/>
  <c r="DJ45" i="2"/>
  <c r="DJ46" i="2"/>
  <c r="DJ47" i="2"/>
  <c r="DM42" i="2"/>
  <c r="DM43" i="2"/>
  <c r="DM45" i="2"/>
  <c r="DM46" i="2"/>
  <c r="DM47" i="2"/>
  <c r="G42" i="16" l="1"/>
  <c r="AR7" i="10" l="1"/>
  <c r="CM110" i="2" l="1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BN110" i="2"/>
  <c r="BN111" i="2"/>
  <c r="BN112" i="2"/>
  <c r="BN113" i="2"/>
  <c r="BN114" i="2"/>
  <c r="BN115" i="2"/>
  <c r="BN116" i="2"/>
  <c r="BN117" i="2"/>
  <c r="BN118" i="2"/>
  <c r="BN119" i="2"/>
  <c r="BN120" i="2"/>
  <c r="BN121" i="2"/>
  <c r="BN122" i="2"/>
  <c r="BN123" i="2"/>
  <c r="BN124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DL111" i="2" l="1"/>
  <c r="DL119" i="2"/>
  <c r="DL123" i="2"/>
  <c r="DL115" i="2"/>
  <c r="DL122" i="2"/>
  <c r="DL118" i="2"/>
  <c r="DL114" i="2"/>
  <c r="DL110" i="2"/>
  <c r="DL121" i="2"/>
  <c r="DL117" i="2"/>
  <c r="DL113" i="2"/>
  <c r="DL124" i="2"/>
  <c r="DL120" i="2"/>
  <c r="DL116" i="2"/>
  <c r="DL112" i="2"/>
  <c r="CN130" i="2"/>
  <c r="CN127" i="2"/>
  <c r="CL130" i="2"/>
  <c r="CL127" i="2"/>
  <c r="CK130" i="2"/>
  <c r="DJ130" i="2" s="1"/>
  <c r="CK127" i="2"/>
  <c r="CM109" i="2"/>
  <c r="CL88" i="2"/>
  <c r="CL89" i="2"/>
  <c r="CL90" i="2"/>
  <c r="CL95" i="2"/>
  <c r="CL87" i="2"/>
  <c r="CN77" i="2"/>
  <c r="CN82" i="2"/>
  <c r="CN76" i="2"/>
  <c r="CK77" i="2"/>
  <c r="CK82" i="2"/>
  <c r="CK76" i="2"/>
  <c r="CN31" i="2"/>
  <c r="CN33" i="2"/>
  <c r="CN36" i="2"/>
  <c r="CN38" i="2"/>
  <c r="CN39" i="2"/>
  <c r="CN40" i="2"/>
  <c r="CN70" i="2"/>
  <c r="CN71" i="2"/>
  <c r="CN29" i="2"/>
  <c r="CK31" i="2"/>
  <c r="CK33" i="2"/>
  <c r="CK36" i="2"/>
  <c r="CK38" i="2"/>
  <c r="CK39" i="2"/>
  <c r="CK40" i="2"/>
  <c r="CK70" i="2"/>
  <c r="CK71" i="2"/>
  <c r="CK29" i="2"/>
  <c r="CN18" i="2"/>
  <c r="CN19" i="2"/>
  <c r="CN20" i="2"/>
  <c r="CN21" i="2"/>
  <c r="CN22" i="2"/>
  <c r="CN23" i="2"/>
  <c r="CN24" i="2"/>
  <c r="CN25" i="2"/>
  <c r="CN26" i="2"/>
  <c r="CN17" i="2"/>
  <c r="CK18" i="2"/>
  <c r="CK19" i="2"/>
  <c r="CK20" i="2"/>
  <c r="CK21" i="2"/>
  <c r="CK22" i="2"/>
  <c r="CK23" i="2"/>
  <c r="CK24" i="2"/>
  <c r="CK25" i="2"/>
  <c r="CK26" i="2"/>
  <c r="CK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6" i="24"/>
  <c r="M497" i="24"/>
  <c r="M498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6" i="24"/>
  <c r="A497" i="24"/>
  <c r="A413" i="24"/>
  <c r="A498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D10" i="2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6" i="24"/>
  <c r="Q497" i="24"/>
  <c r="Q413" i="24"/>
  <c r="Q498" i="24"/>
  <c r="H5" i="10" s="1"/>
  <c r="D7" i="2" s="1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8" i="24"/>
  <c r="B498" i="24"/>
  <c r="O413" i="24"/>
  <c r="B413" i="24"/>
  <c r="O497" i="24"/>
  <c r="B497" i="24"/>
  <c r="O496" i="24"/>
  <c r="B496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H132" i="2"/>
  <c r="DG132" i="2"/>
  <c r="DF132" i="2"/>
  <c r="DE132" i="2"/>
  <c r="DC132" i="2"/>
  <c r="DB132" i="2"/>
  <c r="DA132" i="2"/>
  <c r="CZ132" i="2"/>
  <c r="CX132" i="2"/>
  <c r="CW132" i="2"/>
  <c r="CV132" i="2"/>
  <c r="CU132" i="2"/>
  <c r="CS132" i="2"/>
  <c r="CR132" i="2"/>
  <c r="CQ132" i="2"/>
  <c r="CP132" i="2"/>
  <c r="DE12" i="2"/>
  <c r="DC134" i="2" l="1"/>
  <c r="CS134" i="2"/>
  <c r="CX134" i="2"/>
  <c r="DH134" i="2"/>
  <c r="CN132" i="2"/>
  <c r="R132" i="2"/>
  <c r="Q132" i="2"/>
  <c r="P132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J3" i="23" l="1"/>
  <c r="AY9" i="10"/>
  <c r="AT8" i="10"/>
  <c r="H11" i="10" s="1"/>
  <c r="AT7" i="10"/>
  <c r="AY7" i="10"/>
  <c r="AY8" i="10"/>
  <c r="G21" i="10"/>
  <c r="H10" i="10" l="1"/>
  <c r="D139" i="2"/>
  <c r="D138" i="2"/>
  <c r="D137" i="2"/>
  <c r="K68" i="10"/>
  <c r="K67" i="10"/>
  <c r="K66" i="10"/>
  <c r="W11" i="10" l="1"/>
  <c r="X11" i="10" s="1"/>
  <c r="W10" i="10"/>
  <c r="L109" i="2"/>
  <c r="B16" i="17"/>
  <c r="R15" i="17"/>
  <c r="N15" i="17"/>
  <c r="J15" i="17"/>
  <c r="F15" i="17"/>
  <c r="V14" i="17"/>
  <c r="V13" i="17"/>
  <c r="X10" i="10" l="1"/>
  <c r="F18" i="10"/>
  <c r="V15" i="17"/>
  <c r="BO130" i="2"/>
  <c r="BM130" i="2"/>
  <c r="BO127" i="2"/>
  <c r="BM127" i="2"/>
  <c r="BL127" i="2"/>
  <c r="BN109" i="2"/>
  <c r="BM95" i="2"/>
  <c r="BM90" i="2"/>
  <c r="BM89" i="2"/>
  <c r="BM88" i="2"/>
  <c r="BM87" i="2"/>
  <c r="BO82" i="2"/>
  <c r="BL82" i="2"/>
  <c r="BO77" i="2"/>
  <c r="BL77" i="2"/>
  <c r="BO76" i="2"/>
  <c r="BL76" i="2"/>
  <c r="BO71" i="2"/>
  <c r="BL71" i="2"/>
  <c r="BO70" i="2"/>
  <c r="BL70" i="2"/>
  <c r="BO40" i="2"/>
  <c r="BL40" i="2"/>
  <c r="BO39" i="2"/>
  <c r="BL39" i="2"/>
  <c r="BO38" i="2"/>
  <c r="BL38" i="2"/>
  <c r="BO36" i="2"/>
  <c r="BL36" i="2"/>
  <c r="BO33" i="2"/>
  <c r="BL33" i="2"/>
  <c r="BO31" i="2"/>
  <c r="BL31" i="2"/>
  <c r="BO29" i="2"/>
  <c r="BL29" i="2"/>
  <c r="BO26" i="2"/>
  <c r="BL26" i="2"/>
  <c r="BO25" i="2"/>
  <c r="BL25" i="2"/>
  <c r="BO24" i="2"/>
  <c r="BL24" i="2"/>
  <c r="BO23" i="2"/>
  <c r="BL23" i="2"/>
  <c r="BO22" i="2"/>
  <c r="BL22" i="2"/>
  <c r="BO21" i="2"/>
  <c r="BL21" i="2"/>
  <c r="BO20" i="2"/>
  <c r="BL20" i="2"/>
  <c r="BO19" i="2"/>
  <c r="BL19" i="2"/>
  <c r="BO18" i="2"/>
  <c r="BL18" i="2"/>
  <c r="BO17" i="2"/>
  <c r="BL17" i="2"/>
  <c r="AM130" i="2"/>
  <c r="AK130" i="2"/>
  <c r="AM127" i="2"/>
  <c r="AK127" i="2"/>
  <c r="AJ127" i="2"/>
  <c r="AL109" i="2"/>
  <c r="AK95" i="2"/>
  <c r="AK90" i="2"/>
  <c r="AK89" i="2"/>
  <c r="AK88" i="2"/>
  <c r="AK87" i="2"/>
  <c r="AM82" i="2"/>
  <c r="AJ82" i="2"/>
  <c r="AM77" i="2"/>
  <c r="AJ77" i="2"/>
  <c r="AM76" i="2"/>
  <c r="AJ76" i="2"/>
  <c r="AM71" i="2"/>
  <c r="AJ71" i="2"/>
  <c r="AM70" i="2"/>
  <c r="AJ70" i="2"/>
  <c r="AM39" i="2"/>
  <c r="AJ39" i="2"/>
  <c r="AM38" i="2"/>
  <c r="AJ38" i="2"/>
  <c r="AM36" i="2"/>
  <c r="AJ36" i="2"/>
  <c r="AM33" i="2"/>
  <c r="AJ33" i="2"/>
  <c r="AM31" i="2"/>
  <c r="AJ31" i="2"/>
  <c r="AM29" i="2"/>
  <c r="AJ29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K130" i="2"/>
  <c r="K127" i="2"/>
  <c r="K88" i="2"/>
  <c r="K89" i="2"/>
  <c r="K90" i="2"/>
  <c r="K95" i="2"/>
  <c r="M18" i="2"/>
  <c r="M19" i="2"/>
  <c r="M20" i="2"/>
  <c r="M21" i="2"/>
  <c r="M22" i="2"/>
  <c r="M23" i="2"/>
  <c r="M24" i="2"/>
  <c r="M25" i="2"/>
  <c r="M26" i="2"/>
  <c r="M29" i="2"/>
  <c r="M31" i="2"/>
  <c r="M33" i="2"/>
  <c r="M36" i="2"/>
  <c r="M38" i="2"/>
  <c r="M39" i="2"/>
  <c r="M40" i="2"/>
  <c r="M70" i="2"/>
  <c r="M71" i="2"/>
  <c r="M76" i="2"/>
  <c r="M77" i="2"/>
  <c r="M82" i="2"/>
  <c r="M127" i="2"/>
  <c r="M130" i="2"/>
  <c r="J36" i="2"/>
  <c r="J38" i="2"/>
  <c r="J39" i="2"/>
  <c r="J40" i="2"/>
  <c r="J70" i="2"/>
  <c r="J71" i="2"/>
  <c r="J76" i="2"/>
  <c r="J77" i="2"/>
  <c r="J82" i="2"/>
  <c r="J127" i="2"/>
  <c r="J19" i="2"/>
  <c r="J21" i="2"/>
  <c r="J22" i="2"/>
  <c r="J23" i="2"/>
  <c r="J24" i="2"/>
  <c r="J25" i="2"/>
  <c r="J26" i="2"/>
  <c r="CI132" i="2"/>
  <c r="CH132" i="2"/>
  <c r="CG132" i="2"/>
  <c r="CF132" i="2"/>
  <c r="CD132" i="2"/>
  <c r="CC132" i="2"/>
  <c r="CB132" i="2"/>
  <c r="CA132" i="2"/>
  <c r="BY132" i="2"/>
  <c r="BX132" i="2"/>
  <c r="BW132" i="2"/>
  <c r="BV132" i="2"/>
  <c r="BT132" i="2"/>
  <c r="BS132" i="2"/>
  <c r="BR132" i="2"/>
  <c r="BQ132" i="2"/>
  <c r="BG132" i="2"/>
  <c r="BF132" i="2"/>
  <c r="BE132" i="2"/>
  <c r="BD132" i="2"/>
  <c r="BB132" i="2"/>
  <c r="BA132" i="2"/>
  <c r="AZ132" i="2"/>
  <c r="AY132" i="2"/>
  <c r="AW132" i="2"/>
  <c r="AV132" i="2"/>
  <c r="AU132" i="2"/>
  <c r="AT132" i="2"/>
  <c r="AR132" i="2"/>
  <c r="AQ132" i="2"/>
  <c r="AP132" i="2"/>
  <c r="AO132" i="2"/>
  <c r="DJ17" i="2" l="1"/>
  <c r="DJ31" i="2"/>
  <c r="DK87" i="2"/>
  <c r="J132" i="2"/>
  <c r="DJ127" i="2"/>
  <c r="DM127" i="2"/>
  <c r="DK88" i="2"/>
  <c r="DK90" i="2"/>
  <c r="DK127" i="2"/>
  <c r="DM130" i="2"/>
  <c r="DK130" i="2"/>
  <c r="DM77" i="2"/>
  <c r="DM38" i="2"/>
  <c r="DM26" i="2"/>
  <c r="DM22" i="2"/>
  <c r="DM18" i="2"/>
  <c r="DJ18" i="2"/>
  <c r="DJ20" i="2"/>
  <c r="DJ71" i="2"/>
  <c r="DJ23" i="2"/>
  <c r="DM23" i="2"/>
  <c r="DM19" i="2"/>
  <c r="DM39" i="2"/>
  <c r="DM29" i="2"/>
  <c r="DJ76" i="2"/>
  <c r="DJ36" i="2"/>
  <c r="DJ33" i="2"/>
  <c r="DM76" i="2"/>
  <c r="DM70" i="2"/>
  <c r="DL109" i="2"/>
  <c r="DK95" i="2"/>
  <c r="DJ82" i="2"/>
  <c r="DM82" i="2"/>
  <c r="DK89" i="2"/>
  <c r="DJ77" i="2"/>
  <c r="DJ21" i="2"/>
  <c r="DJ70" i="2"/>
  <c r="DJ39" i="2"/>
  <c r="DJ29" i="2"/>
  <c r="DJ19" i="2"/>
  <c r="DM71" i="2"/>
  <c r="DM36" i="2"/>
  <c r="DM33" i="2"/>
  <c r="DM21" i="2"/>
  <c r="DJ38" i="2"/>
  <c r="DM40" i="2"/>
  <c r="DM31" i="2"/>
  <c r="DM24" i="2"/>
  <c r="DM20" i="2"/>
  <c r="DJ26" i="2"/>
  <c r="DJ22" i="2"/>
  <c r="DJ40" i="2"/>
  <c r="DJ25" i="2"/>
  <c r="DJ24" i="2"/>
  <c r="DM25" i="2"/>
  <c r="BO132" i="2"/>
  <c r="AM132" i="2"/>
  <c r="BY134" i="2"/>
  <c r="CI134" i="2"/>
  <c r="BL132" i="2"/>
  <c r="BT134" i="2"/>
  <c r="AK132" i="2"/>
  <c r="K41" i="10" s="1"/>
  <c r="AJ132" i="2"/>
  <c r="AL132" i="2"/>
  <c r="BM132" i="2"/>
  <c r="O43" i="10" s="1"/>
  <c r="BN132" i="2"/>
  <c r="CD134" i="2"/>
  <c r="AW134" i="2"/>
  <c r="BG134" i="2"/>
  <c r="AR134" i="2"/>
  <c r="BB134" i="2"/>
  <c r="M17" i="2"/>
  <c r="DM17" i="2" s="1"/>
  <c r="W132" i="2"/>
  <c r="V132" i="2"/>
  <c r="U132" i="2"/>
  <c r="R134" i="2"/>
  <c r="L132" i="2"/>
  <c r="K132" i="2"/>
  <c r="G39" i="10" s="1"/>
  <c r="G23" i="10" l="1"/>
  <c r="K25" i="10"/>
  <c r="O27" i="10"/>
  <c r="DM132" i="2"/>
  <c r="BO134" i="2"/>
  <c r="AM134" i="2"/>
  <c r="CM132" i="2"/>
  <c r="CL132" i="2"/>
  <c r="S45" i="10" s="1"/>
  <c r="DK132" i="2"/>
  <c r="CK132" i="2"/>
  <c r="S29" i="10" s="1"/>
  <c r="DJ132" i="2"/>
  <c r="W134" i="2"/>
  <c r="DL132" i="2"/>
  <c r="CN134" i="2" l="1"/>
  <c r="DM13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32" i="2"/>
  <c r="AA132" i="2"/>
  <c r="AB132" i="2"/>
  <c r="AE132" i="2"/>
  <c r="AF132" i="2"/>
  <c r="AG132" i="2"/>
  <c r="AB134" i="2" l="1"/>
  <c r="AG134" i="2"/>
  <c r="M132" i="2"/>
  <c r="M134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10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C11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Duur examen nog onbekend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<sst xmlns="http://schemas.openxmlformats.org/spreadsheetml/2006/main" count="3552" uniqueCount="1129">
  <si>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</si>
  <si>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</si>
  <si>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</si>
  <si>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</si>
  <si>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</si>
  <si>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</si>
  <si>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</si>
  <si>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</si>
  <si>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</si>
  <si>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</si>
  <si>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</si>
  <si>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</si>
  <si>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</si>
  <si>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</si>
  <si>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</si>
  <si>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</si>
  <si>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</si>
  <si>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</si>
  <si>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</si>
  <si>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</si>
  <si>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</si>
  <si>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</si>
  <si>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</si>
  <si>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</si>
  <si>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</si>
  <si>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</si>
  <si>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</si>
  <si>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</si>
  <si>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</si>
  <si>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</si>
  <si>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</si>
  <si>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</si>
  <si>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</si>
  <si>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</si>
  <si>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</si>
  <si>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</si>
  <si>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</si>
  <si>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</si>
  <si>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</si>
  <si>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</si>
  <si>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</si>
  <si>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</si>
  <si>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</si>
  <si>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</si>
  <si>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</si>
  <si>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</si>
  <si>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</si>
  <si>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</si>
  <si>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</si>
  <si>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</si>
  <si>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</si>
  <si>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</si>
  <si>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</si>
  <si>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</si>
  <si>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</si>
  <si>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</si>
  <si>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</si>
  <si>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</si>
  <si>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</si>
  <si>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</si>
  <si>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</si>
  <si>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</si>
  <si>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</si>
  <si>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</si>
  <si>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</si>
  <si>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</si>
  <si>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</si>
  <si>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</si>
  <si>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</si>
  <si>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</si>
  <si>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</si>
  <si>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</si>
  <si>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</si>
  <si>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</si>
  <si>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</si>
  <si>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</si>
  <si>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</si>
  <si>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</si>
  <si>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</si>
  <si>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</si>
  <si>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</si>
  <si>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</si>
  <si>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</si>
  <si>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</si>
  <si>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</si>
  <si>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</si>
  <si>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</si>
  <si>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</si>
  <si>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</si>
  <si>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</si>
  <si>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</si>
  <si>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</si>
  <si>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</si>
  <si>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</si>
  <si>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</si>
  <si>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</si>
  <si>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</si>
  <si>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</si>
  <si>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</si>
  <si>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</si>
  <si>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</si>
  <si>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</si>
  <si>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</si>
  <si>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</si>
  <si>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</si>
  <si>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</si>
  <si>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</si>
  <si>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</si>
  <si>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</si>
  <si>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</si>
  <si>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</si>
  <si>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</si>
  <si>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</si>
  <si>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</si>
  <si>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</si>
  <si>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</si>
  <si>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</si>
  <si>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</si>
  <si>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</si>
  <si>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</si>
  <si>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</si>
  <si>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</si>
  <si>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</si>
  <si>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</si>
  <si>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</si>
  <si>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</si>
  <si>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</si>
  <si>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</si>
  <si>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</si>
  <si>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</si>
  <si>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</si>
  <si>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</si>
  <si>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</si>
  <si>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</si>
  <si>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</si>
  <si>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</si>
  <si>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</si>
  <si>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</si>
  <si>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</si>
  <si>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</si>
  <si>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</si>
  <si>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</si>
  <si>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</si>
  <si>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</si>
  <si>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</si>
  <si>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</si>
  <si>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</si>
  <si>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</si>
  <si>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</si>
  <si>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</si>
  <si>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</si>
  <si>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</si>
  <si>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</si>
  <si>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</si>
  <si>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</si>
  <si>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</si>
  <si>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</si>
  <si>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</si>
  <si>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</si>
  <si>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</si>
  <si>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</si>
  <si>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</si>
  <si>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</si>
  <si>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</si>
  <si>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</si>
  <si>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</si>
  <si>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</si>
  <si>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</si>
  <si>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</si>
  <si>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</si>
  <si>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</si>
  <si>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</si>
  <si>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</si>
  <si>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</si>
  <si>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</si>
  <si>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</si>
  <si>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</si>
  <si>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</si>
  <si>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</si>
  <si>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</si>
  <si>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</si>
  <si>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</si>
  <si>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</si>
  <si>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</si>
  <si>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</si>
  <si>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</si>
  <si>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</si>
  <si>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</si>
  <si>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</si>
  <si>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</si>
  <si>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</si>
  <si>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</si>
  <si>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</si>
  <si>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</si>
  <si>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</si>
  <si>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</si>
  <si>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</si>
  <si>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</si>
  <si>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</si>
  <si>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</si>
  <si>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</si>
  <si>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</si>
  <si>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</si>
  <si>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</si>
  <si>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</si>
  <si>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</si>
  <si>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</si>
  <si>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</si>
  <si>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</si>
  <si>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</si>
  <si>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</si>
  <si>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</si>
  <si>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</si>
  <si>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</si>
  <si>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</si>
  <si>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</si>
  <si>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</si>
  <si>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</si>
  <si>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</si>
  <si>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</si>
  <si>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</si>
  <si>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</si>
  <si>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</si>
  <si>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</si>
  <si>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</si>
  <si>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</si>
  <si>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</si>
  <si>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</si>
  <si>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</si>
  <si>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</si>
  <si>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</si>
  <si>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</si>
  <si>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</si>
  <si>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</si>
  <si>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</si>
  <si>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</si>
  <si>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</si>
  <si>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</si>
  <si>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</si>
  <si>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</si>
  <si>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</si>
  <si>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</si>
  <si>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</si>
  <si>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</si>
  <si>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</si>
  <si>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</si>
  <si>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</si>
  <si>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</si>
  <si>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</si>
  <si>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</si>
  <si>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</si>
  <si>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</si>
  <si>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</si>
  <si>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</si>
  <si>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</si>
  <si>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</si>
  <si>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</si>
  <si>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</si>
  <si>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</si>
  <si>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</si>
  <si>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</si>
  <si>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</si>
  <si>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</si>
  <si>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</si>
  <si>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</si>
  <si>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</si>
  <si>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</si>
  <si>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</si>
  <si>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</si>
  <si>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</si>
  <si>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</si>
  <si>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</si>
  <si>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</si>
  <si>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</si>
  <si>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</si>
  <si>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</si>
  <si>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</si>
  <si>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</si>
  <si>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</si>
  <si>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</si>
  <si>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</si>
  <si>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</si>
  <si>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</si>
  <si>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</si>
  <si>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</si>
  <si>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</si>
  <si>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</si>
  <si>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</si>
  <si>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</si>
  <si>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</si>
  <si>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</si>
  <si>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</si>
  <si>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</si>
  <si>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</si>
  <si>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</si>
  <si>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</si>
  <si>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</si>
  <si>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</si>
  <si>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</si>
  <si>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</si>
  <si>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</si>
  <si>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</si>
  <si>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</si>
  <si>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</si>
  <si>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</si>
  <si>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</si>
  <si>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</si>
  <si>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</si>
  <si>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</si>
  <si>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</si>
  <si>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</si>
  <si>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</si>
  <si>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</si>
  <si>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</si>
  <si>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</si>
  <si>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</si>
  <si>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</si>
  <si>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</si>
  <si>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</si>
  <si>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</si>
  <si>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</si>
  <si>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</si>
  <si>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</si>
  <si>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</si>
  <si>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</si>
  <si>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</si>
  <si>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</si>
  <si>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</si>
  <si>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</si>
  <si>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</si>
  <si>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</si>
  <si>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</si>
  <si>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</si>
  <si>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</si>
  <si>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</si>
  <si>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</si>
  <si>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</si>
  <si>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</si>
  <si>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</si>
  <si>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</si>
  <si>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</si>
  <si>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</si>
  <si>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</si>
  <si>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</si>
  <si>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</si>
  <si>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</si>
  <si>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</si>
  <si>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</si>
  <si>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</si>
  <si>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</si>
  <si>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</si>
  <si>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</si>
  <si>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</si>
  <si>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</si>
  <si>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</si>
  <si>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</si>
  <si>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</si>
  <si>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</si>
  <si>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</si>
  <si>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</si>
  <si>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</si>
  <si>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</si>
  <si>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</si>
  <si>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</si>
  <si>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</si>
  <si>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</si>
  <si>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</si>
  <si>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</si>
  <si>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</si>
  <si>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</si>
  <si>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</si>
  <si>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</si>
  <si>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</si>
  <si>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</si>
  <si>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</si>
  <si>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</si>
  <si>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</si>
  <si>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</si>
  <si>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</si>
  <si>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</si>
  <si>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</si>
  <si>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</si>
  <si>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</si>
  <si>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</si>
  <si>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</si>
  <si>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</si>
  <si>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</si>
  <si>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</si>
  <si>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</si>
  <si>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</si>
  <si>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</si>
  <si>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</si>
  <si>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</si>
  <si>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</si>
  <si>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</si>
  <si>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</si>
  <si>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</si>
  <si>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</si>
  <si>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</si>
  <si>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</si>
  <si>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</si>
  <si>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</si>
  <si>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</si>
  <si>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</si>
  <si>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</si>
  <si>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</si>
  <si>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</si>
  <si>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</si>
  <si>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</si>
  <si>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</si>
  <si>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</si>
  <si>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</si>
  <si>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</si>
  <si>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</si>
  <si>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</si>
  <si>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</si>
  <si>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</si>
  <si>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</si>
  <si>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</si>
  <si>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</si>
  <si>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</si>
  <si>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</si>
  <si>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</si>
  <si>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</si>
  <si>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</si>
  <si>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</si>
  <si>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</si>
  <si>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</si>
  <si>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</si>
  <si>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</si>
  <si>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</si>
  <si>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</si>
  <si>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</si>
  <si>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</si>
  <si>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</si>
  <si>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</si>
  <si>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</si>
  <si>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</si>
  <si>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</si>
  <si>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</si>
  <si>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</si>
  <si>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</si>
  <si>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</si>
  <si>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</si>
  <si>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</si>
  <si>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</si>
  <si>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</si>
  <si>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</si>
  <si>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</si>
  <si>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</si>
  <si>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</si>
  <si>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</si>
  <si>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</si>
  <si>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</si>
  <si>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</si>
  <si>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</si>
  <si>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</si>
  <si>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</si>
  <si>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</si>
  <si>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</si>
  <si>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</si>
  <si>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</si>
  <si>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</si>
  <si>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</si>
  <si>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</si>
  <si>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</si>
  <si>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</si>
  <si>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</si>
  <si>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</si>
  <si>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</si>
  <si>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</si>
  <si>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</si>
  <si>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</si>
  <si>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</si>
  <si>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</si>
  <si>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</si>
  <si>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</si>
  <si>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</si>
  <si>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</si>
  <si>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</si>
  <si>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</si>
  <si>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</si>
  <si>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</si>
  <si>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</si>
  <si>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</si>
  <si>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</si>
  <si>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</si>
  <si>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</si>
  <si>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</si>
  <si>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</si>
  <si>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</si>
  <si>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</si>
  <si>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</si>
  <si>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</si>
  <si>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</si>
  <si>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</si>
  <si>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</si>
  <si>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</si>
  <si>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</si>
  <si>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</si>
  <si>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</si>
  <si>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</si>
  <si>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</si>
  <si>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</si>
  <si>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</si>
  <si>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</si>
  <si>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</si>
  <si>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</si>
  <si>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</si>
  <si>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</si>
  <si>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</si>
  <si>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</si>
  <si>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</si>
  <si>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</si>
  <si>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</si>
  <si>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</si>
  <si>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</si>
  <si>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</si>
  <si>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</si>
  <si>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</si>
  <si>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</si>
  <si>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</si>
  <si>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</si>
  <si>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</si>
  <si>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</si>
  <si>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</si>
  <si>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</si>
  <si>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</si>
  <si>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</si>
  <si>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</si>
  <si>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</si>
  <si>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</si>
  <si>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</si>
  <si>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</si>
  <si>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</si>
  <si>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</si>
  <si>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</si>
  <si>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</si>
  <si>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</si>
  <si>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</si>
  <si>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</si>
  <si>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</si>
  <si>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</si>
  <si>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</si>
  <si>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</si>
  <si>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</si>
  <si>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</si>
  <si>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</si>
  <si>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</si>
  <si>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</si>
  <si>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</si>
  <si>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</si>
  <si>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</si>
  <si>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</si>
  <si>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</si>
  <si>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</si>
  <si>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</si>
  <si>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</si>
  <si>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</si>
  <si>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</si>
  <si>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</si>
  <si>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</si>
  <si>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</si>
  <si>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</si>
  <si>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</si>
  <si>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</si>
  <si>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</si>
  <si>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</si>
  <si>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</si>
  <si>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</si>
  <si>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</si>
  <si>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</si>
  <si>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</si>
  <si>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</si>
  <si>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</si>
  <si>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</si>
  <si>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</si>
  <si>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</si>
  <si>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</si>
  <si>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</si>
  <si>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</si>
  <si>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</si>
  <si>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</si>
  <si>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</si>
  <si>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</si>
  <si>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</si>
  <si>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</si>
  <si>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</si>
  <si>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</si>
  <si>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</si>
  <si>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</si>
  <si>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</si>
  <si>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</si>
  <si>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</si>
  <si>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</si>
  <si>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</si>
  <si>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</si>
  <si>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</si>
  <si>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</si>
  <si>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</si>
  <si>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</si>
  <si>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</si>
  <si>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</si>
  <si>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</si>
  <si>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</si>
  <si>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</si>
  <si>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</si>
  <si>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</si>
  <si>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</si>
  <si>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</si>
  <si>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</si>
  <si>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</si>
  <si>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</si>
  <si>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</si>
  <si>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</si>
  <si>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</si>
  <si>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</si>
  <si>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</si>
  <si>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</si>
  <si>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</si>
  <si>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</si>
  <si>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</si>
  <si>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</si>
  <si>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</si>
  <si>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</si>
  <si>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</si>
  <si>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</si>
  <si>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</si>
  <si>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</si>
  <si>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</si>
  <si>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</si>
  <si>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</si>
  <si>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</si>
  <si>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</si>
  <si>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</si>
  <si>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</si>
  <si>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</si>
  <si>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</si>
  <si>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</si>
  <si>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</si>
  <si>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</si>
  <si>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</si>
  <si>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</si>
  <si>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</si>
  <si>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</si>
  <si>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</si>
  <si>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</si>
  <si>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</si>
  <si>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</si>
  <si>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</si>
  <si>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</si>
  <si>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</si>
  <si>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</si>
  <si>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</si>
  <si>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</si>
  <si>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</si>
  <si>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</si>
  <si>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</si>
  <si>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</si>
  <si>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</si>
  <si>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</si>
  <si>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</si>
  <si>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</si>
  <si>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</si>
  <si>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</si>
  <si>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</si>
  <si>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</si>
  <si>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</si>
  <si>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</si>
  <si>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</si>
  <si>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</si>
  <si>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</si>
  <si>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</si>
  <si>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</si>
  <si>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</si>
  <si>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</si>
  <si>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</si>
  <si>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</si>
  <si>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</si>
  <si>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</si>
  <si>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</si>
  <si>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</si>
  <si>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</si>
  <si>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</si>
  <si>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</si>
  <si>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</si>
  <si>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</si>
  <si>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</si>
  <si>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</si>
  <si>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</si>
  <si>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</si>
  <si>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</si>
  <si>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</si>
  <si>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</si>
  <si>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</si>
  <si>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</si>
  <si>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</si>
  <si>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</si>
  <si>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</si>
  <si>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</si>
  <si>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</si>
  <si>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</si>
  <si>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</si>
  <si>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</si>
  <si>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</si>
  <si>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</si>
  <si>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</si>
  <si>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</si>
  <si>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</si>
  <si>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</si>
  <si>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</si>
  <si>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</si>
  <si>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</si>
  <si>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</si>
  <si>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</si>
  <si>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</si>
  <si>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</si>
  <si>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</si>
  <si>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</si>
  <si>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</si>
  <si>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</si>
  <si>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</si>
  <si>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</si>
  <si>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</si>
  <si>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</si>
  <si>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</si>
  <si>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</si>
  <si>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</si>
  <si>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</si>
  <si>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</si>
  <si>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</si>
  <si>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</si>
  <si>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</si>
  <si>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</si>
  <si>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</si>
  <si>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</si>
  <si>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</si>
  <si>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</si>
  <si>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</si>
  <si>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</si>
  <si>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</si>
  <si>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</si>
  <si>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</si>
  <si>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</si>
  <si>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</si>
  <si>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</si>
  <si>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</si>
  <si>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</si>
  <si>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</si>
  <si>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</si>
  <si>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</si>
  <si>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</si>
  <si>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</si>
  <si>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</si>
  <si>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</si>
  <si>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</si>
  <si>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</si>
  <si>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</si>
  <si>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</si>
  <si>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</si>
  <si>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</si>
  <si>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</si>
  <si>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</si>
  <si>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</si>
  <si>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</si>
  <si>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</si>
  <si>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</si>
  <si>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</si>
  <si>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</si>
  <si>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</si>
  <si>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</si>
  <si>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</si>
  <si>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</si>
  <si>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</si>
  <si>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</si>
  <si>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</si>
  <si>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</si>
  <si>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</si>
  <si>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</si>
  <si>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</si>
  <si>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</si>
  <si>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</si>
  <si>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</si>
  <si>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</si>
  <si>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</si>
  <si>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</si>
  <si>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</si>
  <si>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</si>
  <si>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</si>
  <si>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</si>
  <si>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</si>
  <si>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</si>
  <si>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</si>
  <si>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</si>
  <si>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</si>
  <si>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</si>
  <si>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</si>
  <si>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</si>
  <si>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</si>
  <si>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</si>
  <si>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</si>
  <si>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</si>
  <si>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</si>
  <si>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</si>
  <si>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</si>
  <si>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</si>
  <si>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</si>
  <si>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</si>
  <si>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</si>
  <si>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</si>
  <si>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</si>
  <si>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</si>
  <si>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</si>
  <si>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</si>
  <si>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</si>
  <si>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</si>
  <si>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</si>
  <si>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</si>
  <si>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</si>
  <si>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</si>
  <si>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</si>
  <si>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</si>
  <si>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</si>
  <si>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</si>
  <si>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</si>
  <si>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</si>
  <si>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</si>
  <si>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</si>
  <si>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</si>
  <si>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</si>
  <si>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</si>
  <si>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</si>
  <si>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</si>
  <si>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</si>
  <si>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</si>
  <si>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</si>
  <si>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</si>
  <si>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</si>
  <si>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</si>
  <si>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</si>
  <si>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</si>
  <si>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</si>
  <si>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</si>
  <si>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</si>
  <si>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</si>
  <si>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</si>
  <si>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</si>
  <si>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</si>
  <si>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</si>
  <si>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</si>
  <si>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</si>
  <si>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</si>
  <si>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</si>
  <si>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</si>
  <si>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</si>
  <si>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</si>
  <si>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</si>
  <si>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</si>
  <si>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</si>
  <si>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</si>
  <si>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</si>
  <si>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</si>
  <si>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</si>
  <si>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</si>
  <si>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</si>
  <si>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</si>
  <si>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</si>
  <si>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</si>
  <si>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</si>
  <si>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</si>
  <si>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</si>
  <si>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</si>
  <si>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</si>
  <si>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</si>
  <si>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</si>
  <si>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</si>
  <si>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</si>
  <si>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</si>
  <si>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</si>
  <si>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</si>
  <si>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</si>
  <si>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</si>
  <si>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</si>
  <si>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</si>
  <si>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</si>
  <si>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</si>
  <si>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</si>
  <si>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</si>
  <si>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</si>
  <si>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</si>
  <si>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</si>
  <si>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</si>
  <si>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</si>
  <si>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</si>
  <si>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</si>
  <si>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</si>
  <si>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</si>
  <si>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</si>
  <si>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</si>
  <si>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</si>
  <si>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</si>
  <si>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</si>
  <si>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</si>
  <si>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</si>
  <si>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</si>
  <si>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</si>
  <si>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</si>
  <si>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</si>
  <si>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</si>
  <si>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</si>
  <si>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</si>
  <si>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</si>
  <si>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</si>
  <si>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</si>
  <si>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</si>
  <si>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</si>
  <si>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</si>
  <si>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</si>
  <si>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</si>
  <si>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</si>
  <si>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</si>
  <si>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</si>
  <si>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</si>
  <si>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</si>
  <si>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</si>
  <si>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</si>
  <si>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</si>
  <si>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</si>
  <si>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</si>
  <si>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</si>
  <si>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</si>
  <si>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</si>
  <si>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</si>
  <si>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</si>
  <si>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</si>
  <si>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</si>
  <si>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</si>
  <si>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</si>
  <si>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</si>
  <si>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</si>
  <si>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</si>
  <si>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</si>
  <si>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</si>
  <si>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</si>
  <si>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</si>
  <si>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</si>
  <si>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</si>
  <si>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</si>
  <si>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</si>
  <si>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2F</t>
  </si>
  <si>
    <t>Maasland</t>
  </si>
  <si>
    <t>A. Reijm</t>
  </si>
  <si>
    <t>Dierverzorging niveau 3</t>
  </si>
  <si>
    <t>Coaching</t>
  </si>
  <si>
    <t>Nederlands</t>
  </si>
  <si>
    <t>Voeding 1</t>
  </si>
  <si>
    <t>Praktijk dierverzorging</t>
  </si>
  <si>
    <t>Dierthema kleine zoogdieren</t>
  </si>
  <si>
    <t>Dierthema hond en kat</t>
  </si>
  <si>
    <t>Dierthema vogels</t>
  </si>
  <si>
    <t>Dierthema herpeten</t>
  </si>
  <si>
    <t>Dierthema hoefdieren</t>
  </si>
  <si>
    <t>Rassenmap</t>
  </si>
  <si>
    <t>Orientatie op beroep</t>
  </si>
  <si>
    <t>ICT</t>
  </si>
  <si>
    <t>K0470 Houder honden en katten</t>
  </si>
  <si>
    <t>K0469 Houder van herpeten</t>
  </si>
  <si>
    <t>K0473 Houder van vogels</t>
  </si>
  <si>
    <t>K0108 Trimmer</t>
  </si>
  <si>
    <t>K0274 Verdieping diergedrag niv 3</t>
  </si>
  <si>
    <t>Anatomie en fysiologie 1</t>
  </si>
  <si>
    <t>Anatomie en fysiologie 2</t>
  </si>
  <si>
    <t>Eenvoudig klinisch onderzoek</t>
  </si>
  <si>
    <t>PROFIEL</t>
  </si>
  <si>
    <t>Teambuilding</t>
  </si>
  <si>
    <t>MBO</t>
  </si>
  <si>
    <t>Dier 3</t>
  </si>
  <si>
    <t>DOC</t>
  </si>
  <si>
    <t>Maag</t>
  </si>
  <si>
    <t>Leeo</t>
  </si>
  <si>
    <t>Mooh</t>
  </si>
  <si>
    <t>Polh</t>
  </si>
  <si>
    <t>Periode 1.</t>
  </si>
  <si>
    <t>Leerjaar 1.</t>
  </si>
  <si>
    <t>Periode 2.</t>
  </si>
  <si>
    <t>Periode 3.</t>
  </si>
  <si>
    <t>Periode 4.</t>
  </si>
  <si>
    <t>Vegs</t>
  </si>
  <si>
    <t>Oosd</t>
  </si>
  <si>
    <t>Meiy</t>
  </si>
  <si>
    <t>Pood</t>
  </si>
  <si>
    <t>Verc</t>
  </si>
  <si>
    <t>Mora/ Oorj</t>
  </si>
  <si>
    <t>Oorj</t>
  </si>
  <si>
    <t>Haae</t>
  </si>
  <si>
    <t>Rozj</t>
  </si>
  <si>
    <t>Udda</t>
  </si>
  <si>
    <t>Voortplanting 1 hoorcollege</t>
  </si>
  <si>
    <t>Voortplanting 1 werkcollege</t>
  </si>
  <si>
    <t>Leerjaar 2.</t>
  </si>
  <si>
    <t>Totaal per blok</t>
  </si>
  <si>
    <t xml:space="preserve">BPV Stage 3. Leerjaar 2. Blok 1B. Blokstage </t>
  </si>
  <si>
    <t>BPV Stage 4. Leerjaar 2. Blok 3B. Verloskundigestage</t>
  </si>
  <si>
    <t>BPV Stage 5. Leerjaar 2. Blok 4B Keuzedeel</t>
  </si>
  <si>
    <t>BPV Stage 6. Leerjaar 3. Blok 1A Blokstage</t>
  </si>
  <si>
    <t>BPV Stage 7. Leerjaar 3. Blok 3 2 dgn/ week</t>
  </si>
  <si>
    <t>BPV Stage 8. Leerjaar 3. Blok 4 PvB stage</t>
  </si>
  <si>
    <t>Leerjaar 3.</t>
  </si>
  <si>
    <t>K0202 Internationaal werken in buitenland</t>
  </si>
  <si>
    <t>Bosb</t>
  </si>
  <si>
    <t>Mora</t>
  </si>
  <si>
    <t>Bera/ Thor</t>
  </si>
  <si>
    <t>9 wkn</t>
  </si>
  <si>
    <t>5 wkn</t>
  </si>
  <si>
    <t xml:space="preserve">BOT      </t>
  </si>
  <si>
    <t>K0080 Orientatie op ondernemerschap (125 klokuren)</t>
  </si>
  <si>
    <t>DD1c3</t>
  </si>
  <si>
    <t>DD2c3</t>
  </si>
  <si>
    <t>Dierthema vissen</t>
  </si>
  <si>
    <t>Verloskunde (incl dierthema schaap)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</si>
  <si>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</si>
  <si>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</si>
  <si>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</si>
  <si>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</si>
  <si>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</si>
  <si>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</si>
  <si>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</si>
  <si>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</si>
  <si>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</si>
  <si>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Besluit Houders van Dieren</t>
  </si>
  <si>
    <t>B1-K1 Zorgdragen voor dieren                                        B1-K2 Zorgen voor informatieoverdracht                                                     P2-K2 Inspelen op de wens van klant/publiek</t>
  </si>
  <si>
    <t xml:space="preserve">P2-K1 Begeleiden voortplanting dieren </t>
  </si>
  <si>
    <t>B1-K1-W1 Voert dieren                                                                       B1-K1-W2 Verzorgt dieren                                                              B1-K1-W3 Onderhoudt leef- en werkomgeving                                                                                           B1-K2-W1 Informeert collega's, klanten, publiek                                   B1-K2-W2 Voert publieksgerichte activiteiten uit                                                                           P2-K2-W1 Instrueert, adviseert, verkoopt                                           P2-K2-W2 Behandelt klachten                                                            P2-K2-W3 Bewaakt de voorraad</t>
  </si>
  <si>
    <t>Hoorcollege leefomgeving</t>
  </si>
  <si>
    <t>Werkcollege leefomgeving</t>
  </si>
  <si>
    <t>Hoorcollege gedrag</t>
  </si>
  <si>
    <t>Werkcollege gedrag</t>
  </si>
  <si>
    <t>Hoorcollege voeding</t>
  </si>
  <si>
    <t>Werkcollege voeding</t>
  </si>
  <si>
    <t>Hoorcollege gezondheidheid en ziekteleer</t>
  </si>
  <si>
    <t>Werkcollege gezondheidsleer en ziekteleer</t>
  </si>
  <si>
    <t>Voeren en verzorgen schoolboerderij/ Vsbth</t>
  </si>
  <si>
    <t xml:space="preserve">Introductie week </t>
  </si>
  <si>
    <t>Mentoruur/ BPV uur</t>
  </si>
  <si>
    <t>Voorbereiden BHvD lj2 blok 4</t>
  </si>
  <si>
    <t>Vachtverzorging</t>
  </si>
  <si>
    <t>Voorbereiden keuzedeel lj 3</t>
  </si>
  <si>
    <t>Voorbereiden PvB</t>
  </si>
  <si>
    <t>Project zorg en welzijn</t>
  </si>
  <si>
    <t>Dierentuin</t>
  </si>
  <si>
    <t>Adviseren klanten (verkopen_)</t>
  </si>
  <si>
    <t>circle of life</t>
  </si>
  <si>
    <t>EHBD/ Ahene</t>
  </si>
  <si>
    <t>0 wkn</t>
  </si>
  <si>
    <t>ned</t>
  </si>
  <si>
    <t>rek</t>
  </si>
  <si>
    <t>ict</t>
  </si>
  <si>
    <t>k_eng</t>
  </si>
  <si>
    <t>bestah</t>
  </si>
  <si>
    <t>bestaw</t>
  </si>
  <si>
    <t>vsb</t>
  </si>
  <si>
    <t>prdv</t>
  </si>
  <si>
    <t>dt_kz</t>
  </si>
  <si>
    <t>dt_hk</t>
  </si>
  <si>
    <t>dt_vo</t>
  </si>
  <si>
    <t>dt_hp</t>
  </si>
  <si>
    <t>dt_vi</t>
  </si>
  <si>
    <t>dt_hd</t>
  </si>
  <si>
    <t>ras</t>
  </si>
  <si>
    <t>af</t>
  </si>
  <si>
    <t>Dierthema hond en kat (dieetvoeding)</t>
  </si>
  <si>
    <t>eko</t>
  </si>
  <si>
    <t>tb</t>
  </si>
  <si>
    <t>k_bhvd</t>
  </si>
  <si>
    <t>Organiseren publieksactiviteiten (info overdracht)</t>
  </si>
  <si>
    <t>opa</t>
  </si>
  <si>
    <t>td</t>
  </si>
  <si>
    <t>Trainen dieren (gedrag 2)</t>
  </si>
  <si>
    <t>vbkz</t>
  </si>
  <si>
    <t>vpvb</t>
  </si>
  <si>
    <t>pro</t>
  </si>
  <si>
    <t>dt</t>
  </si>
  <si>
    <t>ehbd</t>
  </si>
  <si>
    <t>verk</t>
  </si>
  <si>
    <t>verl</t>
  </si>
  <si>
    <t>col</t>
  </si>
  <si>
    <t xml:space="preserve">K0471 Houders van overige zoogdieren </t>
  </si>
  <si>
    <t>k_vd</t>
  </si>
  <si>
    <t>k-trim</t>
  </si>
  <si>
    <t>k-int</t>
  </si>
  <si>
    <t>k-oond</t>
  </si>
  <si>
    <t>bpv</t>
  </si>
  <si>
    <t>mu</t>
  </si>
  <si>
    <t>bs</t>
  </si>
  <si>
    <t>Burgerschap</t>
  </si>
  <si>
    <t xml:space="preserve">Leeo </t>
  </si>
  <si>
    <t>BPV Stage 1. Leerjaar 1. Blok 2 Vrije keuze. 2 dgn/week do en vrij</t>
  </si>
  <si>
    <t>1,1,0,0,1,1,0,0</t>
  </si>
  <si>
    <t>1,1,1,1,1,1,0,1</t>
  </si>
  <si>
    <t>1,1,0,0,1,1,0,1</t>
  </si>
  <si>
    <t>2,2,0,0,0,0,0,0</t>
  </si>
  <si>
    <t>0,0,2,2,0,0,0,0</t>
  </si>
  <si>
    <t>Oomc</t>
  </si>
  <si>
    <t>0,0,0,0,0,2,2,2</t>
  </si>
  <si>
    <t>2,2,2,2,0,2,2,2</t>
  </si>
  <si>
    <t>2,2,1,1,0,0,1,1</t>
  </si>
  <si>
    <t>0,0,0,0,0,0,2,2</t>
  </si>
  <si>
    <t>BPV Stage 2. Leerjaar 1. Blok 3A  Blokstage 22 dgn</t>
  </si>
  <si>
    <t>2019-2022</t>
  </si>
  <si>
    <t>2,2,1,1,0,1,1,1</t>
  </si>
  <si>
    <t>8 wkn</t>
  </si>
  <si>
    <t>2,2,1,1,0,2,1,1</t>
  </si>
  <si>
    <t>1,1,1,1,0,1,1,1</t>
  </si>
  <si>
    <t>0,0,0,0,0,2,1,1</t>
  </si>
  <si>
    <t>0,0,3,3,0,2,4,2</t>
  </si>
  <si>
    <t>Vent</t>
  </si>
  <si>
    <t>Appm</t>
  </si>
  <si>
    <t>Ziji</t>
  </si>
  <si>
    <t>Mora/ Bosb</t>
  </si>
  <si>
    <t>VSbth</t>
  </si>
  <si>
    <t>vsbth</t>
  </si>
  <si>
    <t>0,0,1,1,0,1,0,0</t>
  </si>
  <si>
    <t>2019-2020</t>
  </si>
  <si>
    <t>Minimaal 2 uur</t>
  </si>
  <si>
    <t xml:space="preserve">P2-K1-W1 Begeleidt voortplantingsproces                                     P2-K1-W2 Draagt zorg voor geboorteproces en verzorgt moeder en jongen                                              </t>
  </si>
  <si>
    <t>0,0,0,0,0,0,0,0</t>
  </si>
  <si>
    <t>Toets/ Activiteitenweken/ project vis/ herpeten klas 2</t>
  </si>
  <si>
    <t>Beroepsgericht Engels (keuzedeel)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</si>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</sst>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9" fillId="55" borderId="1" xfId="2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0" fillId="10" borderId="0" xfId="0" applyFill="1" applyBorder="1" applyAlignment="1" applyProtection="1">
      <protection locked="0"/>
    </xf>
    <xf numFmtId="0" fontId="21" fillId="10" borderId="0" xfId="0" applyFont="1" applyFill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60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60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164" fontId="22" fillId="0" borderId="0" xfId="1" applyNumberFormat="1" applyFont="1" applyFill="1" applyBorder="1" applyProtection="1">
      <protection locked="0"/>
    </xf>
    <xf numFmtId="0" fontId="55" fillId="54" borderId="60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164" fontId="21" fillId="7" borderId="61" xfId="1" applyNumberFormat="1" applyFont="1" applyFill="1" applyBorder="1" applyProtection="1">
      <protection locked="0"/>
    </xf>
    <xf numFmtId="164" fontId="21" fillId="0" borderId="23" xfId="1" applyNumberFormat="1" applyFont="1" applyFill="1" applyBorder="1" applyProtection="1">
      <protection locked="0"/>
    </xf>
    <xf numFmtId="0" fontId="21" fillId="2" borderId="23" xfId="0" applyFont="1" applyFill="1" applyBorder="1" applyAlignment="1" applyProtection="1">
      <alignment vertical="top"/>
      <protection locked="0"/>
    </xf>
    <xf numFmtId="0" fontId="54" fillId="50" borderId="60" xfId="0" applyFont="1" applyFill="1" applyBorder="1" applyAlignment="1" applyProtection="1">
      <alignment horizontal="center" vertical="top" wrapText="1"/>
      <protection locked="0"/>
    </xf>
    <xf numFmtId="164" fontId="22" fillId="0" borderId="1" xfId="1" applyNumberFormat="1" applyFont="1" applyFill="1" applyBorder="1" applyProtection="1">
      <protection locked="0"/>
    </xf>
    <xf numFmtId="0" fontId="58" fillId="0" borderId="1" xfId="2" applyFont="1" applyFill="1" applyBorder="1" applyProtection="1">
      <protection locked="0"/>
    </xf>
    <xf numFmtId="0" fontId="24" fillId="0" borderId="1" xfId="2" applyFont="1" applyFill="1" applyBorder="1" applyProtection="1">
      <protection locked="0"/>
    </xf>
    <xf numFmtId="0" fontId="59" fillId="0" borderId="1" xfId="2" applyFont="1" applyFill="1" applyBorder="1" applyProtection="1">
      <protection locked="0"/>
    </xf>
    <xf numFmtId="0" fontId="32" fillId="0" borderId="63" xfId="0" applyFont="1" applyFill="1" applyBorder="1" applyAlignment="1">
      <alignment vertical="center"/>
    </xf>
    <xf numFmtId="0" fontId="52" fillId="0" borderId="63" xfId="0" applyFont="1" applyBorder="1" applyAlignment="1">
      <alignment vertical="center"/>
    </xf>
    <xf numFmtId="0" fontId="53" fillId="43" borderId="54" xfId="0" applyFont="1" applyFill="1" applyBorder="1" applyAlignment="1">
      <alignment vertical="center" wrapText="1"/>
    </xf>
    <xf numFmtId="0" fontId="53" fillId="0" borderId="40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9" borderId="60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6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4" fillId="10" borderId="23" xfId="0" applyFont="1" applyFill="1" applyBorder="1" applyAlignment="1" applyProtection="1">
      <alignment horizontal="center" vertical="center" wrapText="1"/>
      <protection locked="0"/>
    </xf>
    <xf numFmtId="0" fontId="0" fillId="10" borderId="23" xfId="0" applyFill="1" applyBorder="1" applyAlignment="1">
      <alignment horizontal="center" vertical="center" wrapText="1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99FF"/>
      <color rgb="FFFF66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um%20Dierverzorging/Cohort%202018-2019/25448%20Medewerker%20dierverzor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comments" Target="../comments2.xml"/><Relationship Id="rId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AB11" sqref="AB11"/>
    </sheetView>
  </sheetViews>
  <sheetFormatPr defaultRowHeight="13.8" x14ac:dyDescent="0.3"/>
  <cols>
    <col min="1" max="1" width="1.6640625" style="275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2" customWidth="1"/>
    <col min="8" max="8" width="4.5546875" style="292" customWidth="1"/>
    <col min="9" max="10" width="1.6640625" style="292" customWidth="1"/>
    <col min="11" max="11" width="11.6640625" style="292" customWidth="1"/>
    <col min="12" max="14" width="1.6640625" style="292" customWidth="1"/>
    <col min="15" max="15" width="11.6640625" style="292" customWidth="1"/>
    <col min="16" max="18" width="1.6640625" style="292" customWidth="1"/>
    <col min="19" max="19" width="11.6640625" style="292" customWidth="1"/>
    <col min="20" max="22" width="1.6640625" style="292" customWidth="1"/>
    <col min="23" max="23" width="11.6640625" style="292" customWidth="1"/>
    <col min="24" max="25" width="6.88671875" style="67" customWidth="1"/>
    <col min="26" max="26" width="8.88671875" style="275"/>
    <col min="27" max="41" width="9.109375" style="275"/>
    <col min="42" max="43" width="8.88671875" style="275"/>
    <col min="44" max="44" width="12.109375" style="275" customWidth="1"/>
    <col min="45" max="45" width="8.88671875" style="275" customWidth="1"/>
    <col min="46" max="51" width="5.33203125" style="275" customWidth="1"/>
    <col min="52" max="58" width="8.88671875" style="275" customWidth="1"/>
    <col min="59" max="125" width="8.88671875" style="275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5" customFormat="1" ht="14.25" customHeight="1" thickBot="1" x14ac:dyDescent="0.35">
      <c r="C1" s="276"/>
      <c r="D1" s="276"/>
      <c r="E1" s="276"/>
      <c r="F1" s="276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6"/>
      <c r="AR1" s="278" t="s">
        <v>872</v>
      </c>
      <c r="AS1" s="278"/>
      <c r="AT1" s="278"/>
      <c r="AU1" s="278"/>
      <c r="AV1" s="278"/>
      <c r="AW1" s="278"/>
      <c r="AX1" s="278"/>
      <c r="AY1" s="278"/>
    </row>
    <row r="2" spans="2:51" ht="14.25" customHeight="1" thickBot="1" x14ac:dyDescent="0.35">
      <c r="B2" s="260"/>
      <c r="C2" s="261" t="s">
        <v>143</v>
      </c>
      <c r="D2" s="262"/>
      <c r="E2" s="261"/>
      <c r="F2" s="261"/>
      <c r="G2" s="262" t="s">
        <v>27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1"/>
      <c r="Y2" s="263"/>
      <c r="AR2" s="278" t="s">
        <v>881</v>
      </c>
      <c r="AS2" s="278"/>
      <c r="AT2" s="278"/>
      <c r="AU2" s="278"/>
      <c r="AV2" s="278"/>
      <c r="AW2" s="278"/>
      <c r="AX2" s="278"/>
      <c r="AY2" s="278"/>
    </row>
    <row r="3" spans="2:51" ht="14.25" customHeight="1" thickBot="1" x14ac:dyDescent="0.35">
      <c r="B3" s="143"/>
      <c r="C3" s="64" t="s">
        <v>1122</v>
      </c>
      <c r="D3" s="264"/>
      <c r="E3" s="140"/>
      <c r="F3" s="360" t="s">
        <v>952</v>
      </c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2"/>
      <c r="Y3" s="144"/>
      <c r="AR3" s="278"/>
      <c r="AS3" s="278"/>
      <c r="AT3" s="278"/>
      <c r="AU3" s="278"/>
      <c r="AV3" s="278"/>
      <c r="AW3" s="278"/>
      <c r="AX3" s="278"/>
      <c r="AY3" s="278"/>
    </row>
    <row r="4" spans="2:51" ht="14.25" customHeight="1" thickBot="1" x14ac:dyDescent="0.35">
      <c r="B4" s="143"/>
      <c r="C4" s="265" t="s">
        <v>136</v>
      </c>
      <c r="D4" s="266" t="s">
        <v>137</v>
      </c>
      <c r="E4" s="140"/>
      <c r="F4" s="267"/>
      <c r="G4" s="268" t="s">
        <v>140</v>
      </c>
      <c r="H4" s="268"/>
      <c r="I4" s="363" t="s">
        <v>142</v>
      </c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267"/>
      <c r="Y4" s="144"/>
      <c r="AR4" s="278"/>
      <c r="AS4" s="278"/>
      <c r="AT4" s="278"/>
      <c r="AU4" s="278"/>
      <c r="AV4" s="278"/>
      <c r="AW4" s="278"/>
      <c r="AX4" s="278"/>
      <c r="AY4" s="278"/>
    </row>
    <row r="5" spans="2:51" ht="15.75" customHeight="1" thickBot="1" x14ac:dyDescent="0.35">
      <c r="B5" s="143"/>
      <c r="C5" s="49" t="s">
        <v>884</v>
      </c>
      <c r="D5" s="183">
        <v>3</v>
      </c>
      <c r="E5" s="269"/>
      <c r="F5" s="366">
        <v>25579</v>
      </c>
      <c r="G5" s="367"/>
      <c r="H5" s="364" t="str">
        <f>IFERROR(VLOOKUP(F5,db_crebolijst_all!A3:S498,17),"1")</f>
        <v>Dierverzorging 23214 (Vakbekwaam medewerker dierverzorging)</v>
      </c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5"/>
      <c r="Y5" s="144"/>
      <c r="AA5" s="279"/>
      <c r="AB5" s="279"/>
      <c r="AC5" s="280" t="s">
        <v>910</v>
      </c>
      <c r="AD5" s="281"/>
      <c r="AE5" s="281"/>
      <c r="AF5" s="281"/>
      <c r="AR5" s="278"/>
      <c r="AS5" s="278"/>
      <c r="AT5" s="278"/>
      <c r="AU5" s="278"/>
      <c r="AV5" s="278"/>
      <c r="AW5" s="278"/>
      <c r="AX5" s="278"/>
      <c r="AY5" s="278"/>
    </row>
    <row r="6" spans="2:51" ht="14.25" customHeight="1" thickBot="1" x14ac:dyDescent="0.35">
      <c r="B6" s="143"/>
      <c r="C6" s="270" t="s">
        <v>138</v>
      </c>
      <c r="D6" s="271" t="s">
        <v>139</v>
      </c>
      <c r="E6" s="140"/>
      <c r="F6" s="140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140"/>
      <c r="Y6" s="144"/>
      <c r="AA6" s="281"/>
      <c r="AB6" s="281"/>
      <c r="AC6" s="281"/>
      <c r="AD6" s="281"/>
      <c r="AE6" s="281"/>
      <c r="AF6" s="281"/>
      <c r="AR6" s="278"/>
      <c r="AS6" s="278"/>
      <c r="AT6" s="282" t="s">
        <v>873</v>
      </c>
      <c r="AU6" s="282" t="s">
        <v>866</v>
      </c>
      <c r="AV6" s="282" t="s">
        <v>874</v>
      </c>
      <c r="AW6" s="282" t="s">
        <v>874</v>
      </c>
      <c r="AX6" s="282" t="s">
        <v>876</v>
      </c>
      <c r="AY6" s="282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IFERROR(VLOOKUP(F5,db_crebolijst_all!A3:Q498,db_crebolijst_all!J1),"gcg")</f>
        <v>3</v>
      </c>
      <c r="E7" s="269"/>
      <c r="F7" s="368" t="s">
        <v>141</v>
      </c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70"/>
      <c r="Y7" s="144"/>
      <c r="AR7" s="278" t="str">
        <f>CONCATENATE(C7,";",D5+AS10)</f>
        <v>BOL;3</v>
      </c>
      <c r="AS7" s="283" t="s">
        <v>191</v>
      </c>
      <c r="AT7" s="284">
        <f>VLOOKUP($AR$7,db_duur!$B$2:$J$11,4)</f>
        <v>700</v>
      </c>
      <c r="AU7" s="284"/>
      <c r="AV7" s="284"/>
      <c r="AW7" s="284"/>
      <c r="AX7" s="284"/>
      <c r="AY7" s="285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3"/>
      <c r="H8" s="273"/>
      <c r="I8" s="273"/>
      <c r="J8" s="274"/>
      <c r="K8" s="274"/>
      <c r="L8" s="274"/>
      <c r="M8" s="273"/>
      <c r="N8" s="274"/>
      <c r="O8" s="274"/>
      <c r="P8" s="274"/>
      <c r="Q8" s="273"/>
      <c r="R8" s="274"/>
      <c r="S8" s="274"/>
      <c r="T8" s="274"/>
      <c r="U8" s="273"/>
      <c r="V8" s="273"/>
      <c r="W8" s="273"/>
      <c r="X8" s="140"/>
      <c r="Y8" s="144"/>
      <c r="AR8" s="278"/>
      <c r="AS8" s="283" t="s">
        <v>0</v>
      </c>
      <c r="AT8" s="284">
        <f>VLOOKUP($AR$7,db_duur!$B$2:$J$11,6)</f>
        <v>0</v>
      </c>
      <c r="AU8" s="284"/>
      <c r="AV8" s="284"/>
      <c r="AW8" s="284"/>
      <c r="AX8" s="284"/>
      <c r="AY8" s="285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68" t="s">
        <v>10</v>
      </c>
      <c r="G9" s="369"/>
      <c r="H9" s="374"/>
      <c r="I9" s="136"/>
      <c r="J9" s="371" t="s">
        <v>11</v>
      </c>
      <c r="K9" s="372"/>
      <c r="L9" s="373"/>
      <c r="M9" s="136"/>
      <c r="N9" s="371" t="s">
        <v>12</v>
      </c>
      <c r="O9" s="372"/>
      <c r="P9" s="373"/>
      <c r="Q9" s="137"/>
      <c r="R9" s="371" t="s">
        <v>15</v>
      </c>
      <c r="S9" s="372"/>
      <c r="T9" s="373"/>
      <c r="U9" s="137"/>
      <c r="V9" s="368" t="s">
        <v>4</v>
      </c>
      <c r="W9" s="369"/>
      <c r="X9" s="370"/>
      <c r="Y9" s="144"/>
      <c r="AR9" s="278"/>
      <c r="AS9" s="278"/>
      <c r="AT9" s="282"/>
      <c r="AU9" s="282"/>
      <c r="AV9" s="282"/>
      <c r="AW9" s="282"/>
      <c r="AX9" s="282"/>
      <c r="AY9" s="282">
        <f>VLOOKUP($AR$7,db_duur!$B$2:$J$11,9)</f>
        <v>3000</v>
      </c>
    </row>
    <row r="10" spans="2:51" ht="18.75" customHeight="1" thickBot="1" x14ac:dyDescent="0.35">
      <c r="B10" s="143"/>
      <c r="C10" s="59">
        <v>0.05</v>
      </c>
      <c r="D10" s="136" t="s">
        <v>191</v>
      </c>
      <c r="E10" s="139"/>
      <c r="F10" s="140"/>
      <c r="G10" s="184">
        <v>713</v>
      </c>
      <c r="H10" s="138">
        <f>IFERROR(IF(G10&lt;(AT7),"!",0),"gcg")</f>
        <v>0</v>
      </c>
      <c r="I10" s="136"/>
      <c r="J10" s="136"/>
      <c r="K10" s="185">
        <v>551</v>
      </c>
      <c r="L10" s="136"/>
      <c r="M10" s="136"/>
      <c r="N10" s="136"/>
      <c r="O10" s="185">
        <v>536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59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1013</v>
      </c>
      <c r="H12" s="136"/>
      <c r="I12" s="136"/>
      <c r="J12" s="136"/>
      <c r="K12" s="66">
        <f>SUM(K10:K11)</f>
        <v>1001</v>
      </c>
      <c r="L12" s="136"/>
      <c r="M12" s="136"/>
      <c r="N12" s="136"/>
      <c r="O12" s="66">
        <f>SUM(O10:O11)</f>
        <v>986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R12" s="287"/>
      <c r="AS12" s="288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6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8" t="s">
        <v>10</v>
      </c>
      <c r="G16" s="369"/>
      <c r="H16" s="370"/>
      <c r="I16" s="74"/>
      <c r="J16" s="368" t="s">
        <v>11</v>
      </c>
      <c r="K16" s="369"/>
      <c r="L16" s="370"/>
      <c r="M16" s="74"/>
      <c r="N16" s="368" t="s">
        <v>12</v>
      </c>
      <c r="O16" s="369"/>
      <c r="P16" s="370"/>
      <c r="Q16" s="75"/>
      <c r="R16" s="368" t="s">
        <v>15</v>
      </c>
      <c r="S16" s="369"/>
      <c r="T16" s="370"/>
      <c r="U16" s="75"/>
      <c r="V16" s="368" t="s">
        <v>4</v>
      </c>
      <c r="W16" s="369"/>
      <c r="X16" s="370"/>
      <c r="Y16" s="76"/>
      <c r="AR16" s="286"/>
      <c r="AS16" s="286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81" t="s">
        <v>191</v>
      </c>
      <c r="D18" s="78"/>
      <c r="F18" s="384">
        <f>IFERROR(W10*(1+$C$10),AC5)</f>
        <v>1890</v>
      </c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6"/>
      <c r="Y18" s="76"/>
    </row>
    <row r="19" spans="2:25" ht="10.199999999999999" customHeight="1" thickBot="1" x14ac:dyDescent="0.35">
      <c r="B19" s="72"/>
      <c r="C19" s="382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82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82"/>
      <c r="D21" s="74" t="s">
        <v>29</v>
      </c>
      <c r="E21" s="83"/>
      <c r="F21" s="84"/>
      <c r="G21" s="289">
        <f>G10*(1+$C$10)</f>
        <v>748.65</v>
      </c>
      <c r="H21" s="86"/>
      <c r="I21" s="75"/>
      <c r="J21" s="87"/>
      <c r="K21" s="289">
        <f>K10*(1+$C$10)</f>
        <v>578.55000000000007</v>
      </c>
      <c r="L21" s="86"/>
      <c r="M21" s="75"/>
      <c r="N21" s="87"/>
      <c r="O21" s="289">
        <f>O10*(1+$C$10)</f>
        <v>562.80000000000007</v>
      </c>
      <c r="P21" s="86"/>
      <c r="Q21" s="75"/>
      <c r="R21" s="87"/>
      <c r="S21" s="289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99999999999999" customHeight="1" x14ac:dyDescent="0.3">
      <c r="B22" s="72"/>
      <c r="C22" s="382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82"/>
      <c r="D23" s="75" t="s">
        <v>17</v>
      </c>
      <c r="E23" s="89"/>
      <c r="F23" s="90"/>
      <c r="G23" s="289">
        <f>Opleidingsplan!L132+Opleidingsplan!J132</f>
        <v>778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82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82"/>
      <c r="D25" s="75" t="s">
        <v>18</v>
      </c>
      <c r="E25" s="73"/>
      <c r="F25" s="88"/>
      <c r="G25" s="75"/>
      <c r="H25" s="86"/>
      <c r="I25" s="75"/>
      <c r="J25" s="87"/>
      <c r="K25" s="289">
        <f>Opleidingsplan!AL132+Opleidingsplan!AJ132</f>
        <v>635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82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82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9">
        <f>Opleidingsplan!BN132+Opleidingsplan!BL132</f>
        <v>598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82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82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9">
        <f>Opleidingsplan!CK132</f>
        <v>0</v>
      </c>
      <c r="T29" s="86"/>
      <c r="U29" s="75"/>
      <c r="V29" s="87"/>
      <c r="W29" s="85">
        <f>+G23+K25+O27+S29</f>
        <v>2011</v>
      </c>
      <c r="X29" s="86"/>
      <c r="Y29" s="76"/>
    </row>
    <row r="30" spans="2:25" ht="10.199999999999999" customHeight="1" x14ac:dyDescent="0.3">
      <c r="B30" s="72"/>
      <c r="C30" s="382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82"/>
      <c r="D31" s="74" t="s">
        <v>4</v>
      </c>
      <c r="E31" s="83"/>
      <c r="F31" s="88"/>
      <c r="G31" s="290">
        <f>+G23-G21</f>
        <v>29.350000000000023</v>
      </c>
      <c r="H31" s="86"/>
      <c r="I31" s="75"/>
      <c r="J31" s="87"/>
      <c r="K31" s="290">
        <f>+K25-K21</f>
        <v>56.449999999999932</v>
      </c>
      <c r="L31" s="86"/>
      <c r="M31" s="75"/>
      <c r="N31" s="87"/>
      <c r="O31" s="290">
        <f>+O27-O21</f>
        <v>35.199999999999932</v>
      </c>
      <c r="P31" s="86"/>
      <c r="Q31" s="75"/>
      <c r="R31" s="87"/>
      <c r="S31" s="290">
        <f>+S29-S21</f>
        <v>0</v>
      </c>
      <c r="T31" s="86"/>
      <c r="U31" s="75"/>
      <c r="V31" s="87"/>
      <c r="W31" s="85">
        <f>+W29-W21</f>
        <v>121</v>
      </c>
      <c r="X31" s="86"/>
      <c r="Y31" s="76"/>
    </row>
    <row r="32" spans="2:25" ht="10.199999999999999" customHeight="1" thickBot="1" x14ac:dyDescent="0.35">
      <c r="B32" s="72"/>
      <c r="C32" s="383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81" t="s">
        <v>0</v>
      </c>
      <c r="D34" s="78"/>
      <c r="F34" s="384">
        <f>W11*(1+$C$11)</f>
        <v>1200</v>
      </c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6"/>
      <c r="Y34" s="76"/>
    </row>
    <row r="35" spans="2:25" ht="10.199999999999999" customHeight="1" thickBot="1" x14ac:dyDescent="0.35">
      <c r="B35" s="72"/>
      <c r="C35" s="382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82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82"/>
      <c r="D37" s="74" t="s">
        <v>29</v>
      </c>
      <c r="E37" s="83"/>
      <c r="F37" s="84"/>
      <c r="G37" s="289">
        <f>G11*(1+$C$11)</f>
        <v>300</v>
      </c>
      <c r="H37" s="76"/>
      <c r="I37" s="77"/>
      <c r="J37" s="88"/>
      <c r="K37" s="289">
        <f>K11*(1+$C$11)</f>
        <v>450</v>
      </c>
      <c r="L37" s="86"/>
      <c r="M37" s="75"/>
      <c r="N37" s="87"/>
      <c r="O37" s="289">
        <f>O11*(1+$C$11)</f>
        <v>450</v>
      </c>
      <c r="P37" s="86"/>
      <c r="Q37" s="75"/>
      <c r="R37" s="87"/>
      <c r="S37" s="289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382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82"/>
      <c r="D39" s="75" t="s">
        <v>17</v>
      </c>
      <c r="E39" s="89"/>
      <c r="F39" s="90"/>
      <c r="G39" s="289">
        <f>Opleidingsplan!K132</f>
        <v>320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82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82"/>
      <c r="D41" s="75" t="s">
        <v>18</v>
      </c>
      <c r="E41" s="73"/>
      <c r="F41" s="88"/>
      <c r="G41" s="75"/>
      <c r="H41" s="86"/>
      <c r="I41" s="75"/>
      <c r="J41" s="87"/>
      <c r="K41" s="289">
        <f>Opleidingsplan!AK132</f>
        <v>480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82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82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9">
        <f>Opleidingsplan!BM132</f>
        <v>568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82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82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9">
        <f>Opleidingsplan!CL132</f>
        <v>0</v>
      </c>
      <c r="T45" s="86"/>
      <c r="U45" s="75"/>
      <c r="V45" s="87"/>
      <c r="W45" s="85">
        <f>+G39+K41+O43+S45</f>
        <v>1368</v>
      </c>
      <c r="X45" s="86"/>
      <c r="Y45" s="76"/>
    </row>
    <row r="46" spans="2:25" ht="10.199999999999999" customHeight="1" x14ac:dyDescent="0.3">
      <c r="B46" s="72"/>
      <c r="C46" s="382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82"/>
      <c r="D47" s="74" t="s">
        <v>4</v>
      </c>
      <c r="E47" s="83"/>
      <c r="F47" s="88"/>
      <c r="G47" s="290">
        <f>+G39-G37</f>
        <v>20</v>
      </c>
      <c r="H47" s="86"/>
      <c r="I47" s="75"/>
      <c r="J47" s="87"/>
      <c r="K47" s="290">
        <f>+K41-K37</f>
        <v>30</v>
      </c>
      <c r="L47" s="86"/>
      <c r="M47" s="75"/>
      <c r="N47" s="87"/>
      <c r="O47" s="290">
        <f>+O43-O37</f>
        <v>118</v>
      </c>
      <c r="P47" s="86"/>
      <c r="Q47" s="75"/>
      <c r="R47" s="87"/>
      <c r="S47" s="290">
        <f>+S45-S37</f>
        <v>0</v>
      </c>
      <c r="T47" s="86"/>
      <c r="U47" s="75"/>
      <c r="V47" s="87"/>
      <c r="W47" s="85">
        <f>(G47+K47+O47+S47)</f>
        <v>168</v>
      </c>
      <c r="X47" s="86"/>
      <c r="Y47" s="76"/>
    </row>
    <row r="48" spans="2:25" ht="10.199999999999999" customHeight="1" thickBot="1" x14ac:dyDescent="0.35">
      <c r="B48" s="72"/>
      <c r="C48" s="383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75" t="s">
        <v>4</v>
      </c>
      <c r="D50" s="78"/>
      <c r="E50" s="73"/>
      <c r="F50" s="378">
        <f>F18+F34+W12-W11-W10</f>
        <v>3090</v>
      </c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80"/>
      <c r="Y50" s="76"/>
    </row>
    <row r="51" spans="1:125" ht="10.199999999999999" customHeight="1" thickBot="1" x14ac:dyDescent="0.35">
      <c r="B51" s="72"/>
      <c r="C51" s="376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76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76"/>
      <c r="D53" s="74" t="s">
        <v>29</v>
      </c>
      <c r="E53" s="83"/>
      <c r="F53" s="84"/>
      <c r="G53" s="289">
        <f>+G21+G37</f>
        <v>1048.6500000000001</v>
      </c>
      <c r="H53" s="76"/>
      <c r="I53" s="77"/>
      <c r="J53" s="88"/>
      <c r="K53" s="289">
        <f>+K21+K37</f>
        <v>1028.5500000000002</v>
      </c>
      <c r="L53" s="86"/>
      <c r="M53" s="75"/>
      <c r="N53" s="87"/>
      <c r="O53" s="289">
        <f>+O21+O37</f>
        <v>1012.8000000000001</v>
      </c>
      <c r="P53" s="86"/>
      <c r="Q53" s="75"/>
      <c r="R53" s="87"/>
      <c r="S53" s="289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3090.0000000000005</v>
      </c>
      <c r="X53" s="100"/>
      <c r="Y53" s="76"/>
      <c r="AP53" s="286"/>
    </row>
    <row r="54" spans="1:125" ht="10.199999999999999" customHeight="1" x14ac:dyDescent="0.3">
      <c r="B54" s="72"/>
      <c r="C54" s="376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6"/>
    </row>
    <row r="55" spans="1:125" ht="14.25" customHeight="1" x14ac:dyDescent="0.3">
      <c r="B55" s="72"/>
      <c r="C55" s="376"/>
      <c r="D55" s="74" t="s">
        <v>191</v>
      </c>
      <c r="E55" s="83"/>
      <c r="F55" s="84"/>
      <c r="G55" s="289">
        <f>G23</f>
        <v>778</v>
      </c>
      <c r="H55" s="86"/>
      <c r="I55" s="75"/>
      <c r="J55" s="87"/>
      <c r="K55" s="289">
        <f>K25</f>
        <v>635</v>
      </c>
      <c r="L55" s="86"/>
      <c r="M55" s="75"/>
      <c r="N55" s="87"/>
      <c r="O55" s="289">
        <f>O27</f>
        <v>598</v>
      </c>
      <c r="P55" s="86"/>
      <c r="Q55" s="75"/>
      <c r="R55" s="87"/>
      <c r="S55" s="289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2011</v>
      </c>
      <c r="X55" s="100"/>
      <c r="Y55" s="76"/>
    </row>
    <row r="56" spans="1:125" ht="14.25" customHeight="1" x14ac:dyDescent="0.3">
      <c r="B56" s="72"/>
      <c r="C56" s="376"/>
      <c r="D56" s="74" t="s">
        <v>0</v>
      </c>
      <c r="E56" s="83"/>
      <c r="F56" s="84"/>
      <c r="G56" s="289">
        <f>G39</f>
        <v>320</v>
      </c>
      <c r="H56" s="86"/>
      <c r="I56" s="75"/>
      <c r="J56" s="87"/>
      <c r="K56" s="289">
        <f>K41</f>
        <v>480</v>
      </c>
      <c r="L56" s="86"/>
      <c r="M56" s="75"/>
      <c r="N56" s="87"/>
      <c r="O56" s="289">
        <f>O43</f>
        <v>568</v>
      </c>
      <c r="P56" s="86"/>
      <c r="Q56" s="75"/>
      <c r="R56" s="87"/>
      <c r="S56" s="289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1368</v>
      </c>
      <c r="X56" s="100"/>
      <c r="Y56" s="76"/>
    </row>
    <row r="57" spans="1:125" s="291" customFormat="1" ht="14.25" customHeight="1" x14ac:dyDescent="0.3">
      <c r="A57" s="281"/>
      <c r="B57" s="103"/>
      <c r="C57" s="376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0.40485350695472033</v>
      </c>
      <c r="X57" s="113"/>
      <c r="Y57" s="114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281"/>
      <c r="CZ57" s="281"/>
      <c r="DA57" s="281"/>
      <c r="DB57" s="281"/>
      <c r="DC57" s="281"/>
      <c r="DD57" s="281"/>
      <c r="DE57" s="281"/>
      <c r="DF57" s="281"/>
      <c r="DG57" s="281"/>
      <c r="DH57" s="281"/>
      <c r="DI57" s="281"/>
      <c r="DJ57" s="281"/>
      <c r="DK57" s="281"/>
      <c r="DL57" s="281"/>
      <c r="DM57" s="281"/>
      <c r="DN57" s="281"/>
      <c r="DO57" s="281"/>
      <c r="DP57" s="281"/>
      <c r="DQ57" s="281"/>
      <c r="DR57" s="281"/>
      <c r="DS57" s="281"/>
      <c r="DT57" s="281"/>
      <c r="DU57" s="281"/>
    </row>
    <row r="58" spans="1:125" ht="14.25" customHeight="1" x14ac:dyDescent="0.3">
      <c r="B58" s="72"/>
      <c r="C58" s="376"/>
      <c r="D58" s="74" t="s">
        <v>4</v>
      </c>
      <c r="E58" s="83"/>
      <c r="F58" s="88"/>
      <c r="G58" s="289">
        <f>+G55+G56</f>
        <v>1098</v>
      </c>
      <c r="H58" s="76"/>
      <c r="I58" s="77"/>
      <c r="J58" s="88"/>
      <c r="K58" s="289">
        <f>+K55+K56</f>
        <v>1115</v>
      </c>
      <c r="L58" s="86"/>
      <c r="M58" s="75"/>
      <c r="N58" s="87"/>
      <c r="O58" s="289">
        <f>+O55+O56</f>
        <v>1166</v>
      </c>
      <c r="P58" s="86"/>
      <c r="Q58" s="75"/>
      <c r="R58" s="87"/>
      <c r="S58" s="289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3379</v>
      </c>
      <c r="X58" s="100"/>
      <c r="Y58" s="76"/>
    </row>
    <row r="59" spans="1:125" ht="10.199999999999999" customHeight="1" x14ac:dyDescent="0.3">
      <c r="B59" s="72"/>
      <c r="C59" s="376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76"/>
      <c r="D60" s="116" t="s">
        <v>133</v>
      </c>
      <c r="E60" s="83"/>
      <c r="F60" s="88"/>
      <c r="G60" s="290">
        <f>(G56+G55)-G53</f>
        <v>49.349999999999909</v>
      </c>
      <c r="H60" s="76"/>
      <c r="I60" s="77"/>
      <c r="J60" s="88"/>
      <c r="K60" s="290">
        <f>(K56+K55)-K53</f>
        <v>86.449999999999818</v>
      </c>
      <c r="L60" s="86"/>
      <c r="M60" s="75"/>
      <c r="N60" s="87"/>
      <c r="O60" s="290">
        <f>(O56+O55)-O53</f>
        <v>153.19999999999993</v>
      </c>
      <c r="P60" s="86"/>
      <c r="Q60" s="75"/>
      <c r="R60" s="87"/>
      <c r="S60" s="290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288.99999999999966</v>
      </c>
      <c r="X60" s="100"/>
      <c r="Y60" s="76"/>
    </row>
    <row r="61" spans="1:125" ht="10.199999999999999" customHeight="1" x14ac:dyDescent="0.3">
      <c r="B61" s="72"/>
      <c r="C61" s="376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76"/>
      <c r="D62" s="116" t="s">
        <v>134</v>
      </c>
      <c r="E62" s="83"/>
      <c r="F62" s="88"/>
      <c r="G62" s="290">
        <f>G55+G56-((G21/(1+$C$10))+(G37/(1+$C$11)))</f>
        <v>85</v>
      </c>
      <c r="H62" s="76"/>
      <c r="I62" s="77"/>
      <c r="J62" s="88"/>
      <c r="K62" s="290">
        <f>K55+K56-((K21/(1+$C$10))+(K37/(1+$C$11)))</f>
        <v>114</v>
      </c>
      <c r="L62" s="86"/>
      <c r="M62" s="75"/>
      <c r="N62" s="87"/>
      <c r="O62" s="290">
        <f>O55+O56-((O21/(1+$C$10))+(O37/(1+$C$11)))</f>
        <v>180</v>
      </c>
      <c r="P62" s="86"/>
      <c r="Q62" s="75"/>
      <c r="R62" s="87"/>
      <c r="S62" s="290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379</v>
      </c>
      <c r="X62" s="100"/>
      <c r="Y62" s="76"/>
    </row>
    <row r="63" spans="1:125" ht="10.199999999999999" customHeight="1" thickBot="1" x14ac:dyDescent="0.35">
      <c r="B63" s="72"/>
      <c r="C63" s="377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1" t="s">
        <v>184</v>
      </c>
    </row>
    <row r="66" spans="3:23" ht="14.4" x14ac:dyDescent="0.3">
      <c r="C66" s="258" t="s">
        <v>24</v>
      </c>
      <c r="D66" s="63"/>
      <c r="E66" s="62"/>
      <c r="F66" s="62"/>
      <c r="G66" s="62"/>
      <c r="H66" s="62"/>
      <c r="I66" s="62"/>
      <c r="J66" s="63"/>
      <c r="K66" s="357" t="str">
        <f>Examenprogramma!$B$36</f>
        <v>11 juli 2019</v>
      </c>
      <c r="L66" s="357"/>
      <c r="M66" s="357"/>
      <c r="N66" s="357"/>
      <c r="O66" s="357"/>
    </row>
    <row r="67" spans="3:23" ht="14.4" x14ac:dyDescent="0.3">
      <c r="C67" s="258" t="s">
        <v>25</v>
      </c>
      <c r="D67" s="63"/>
      <c r="E67" s="62"/>
      <c r="F67" s="62"/>
      <c r="G67" s="62"/>
      <c r="H67" s="62"/>
      <c r="I67" s="62"/>
      <c r="J67" s="63"/>
      <c r="K67" s="358" t="str">
        <f>Examenprogramma!$B$37</f>
        <v>Maasland</v>
      </c>
      <c r="L67" s="358"/>
      <c r="M67" s="358"/>
      <c r="N67" s="358"/>
      <c r="O67" s="358"/>
    </row>
    <row r="68" spans="3:23" ht="14.4" x14ac:dyDescent="0.3">
      <c r="C68" s="258" t="s">
        <v>21</v>
      </c>
      <c r="D68" s="63"/>
      <c r="E68" s="62"/>
      <c r="F68" s="62"/>
      <c r="G68" s="62"/>
      <c r="H68" s="62"/>
      <c r="I68" s="62"/>
      <c r="J68" s="63"/>
      <c r="K68" s="359" t="str">
        <f>Examenprogramma!$B$38</f>
        <v>A. Reijm</v>
      </c>
      <c r="L68" s="359"/>
      <c r="M68" s="359"/>
      <c r="N68" s="359"/>
      <c r="O68" s="359"/>
    </row>
    <row r="69" spans="3:23" s="275" customFormat="1" x14ac:dyDescent="0.3"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</row>
    <row r="70" spans="3:23" s="275" customFormat="1" x14ac:dyDescent="0.3"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</row>
    <row r="71" spans="3:23" s="275" customFormat="1" x14ac:dyDescent="0.3"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</row>
    <row r="72" spans="3:23" s="275" customFormat="1" x14ac:dyDescent="0.3"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</row>
    <row r="73" spans="3:23" s="275" customFormat="1" x14ac:dyDescent="0.3"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</row>
    <row r="74" spans="3:23" s="275" customFormat="1" x14ac:dyDescent="0.3"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</row>
    <row r="75" spans="3:23" s="275" customFormat="1" x14ac:dyDescent="0.3"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</row>
    <row r="76" spans="3:23" s="275" customFormat="1" x14ac:dyDescent="0.3"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</row>
    <row r="77" spans="3:23" s="275" customFormat="1" x14ac:dyDescent="0.3"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</row>
    <row r="78" spans="3:23" s="275" customFormat="1" x14ac:dyDescent="0.3"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</row>
    <row r="79" spans="3:23" s="275" customFormat="1" x14ac:dyDescent="0.3"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</row>
    <row r="80" spans="3:23" s="275" customFormat="1" x14ac:dyDescent="0.3"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</row>
    <row r="81" spans="7:23" s="275" customFormat="1" x14ac:dyDescent="0.3"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</row>
    <row r="82" spans="7:23" s="275" customFormat="1" x14ac:dyDescent="0.3"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</row>
    <row r="83" spans="7:23" s="275" customFormat="1" x14ac:dyDescent="0.3"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</row>
    <row r="84" spans="7:23" s="275" customFormat="1" x14ac:dyDescent="0.3"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</row>
    <row r="85" spans="7:23" s="275" customFormat="1" x14ac:dyDescent="0.3"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</row>
    <row r="86" spans="7:23" s="275" customFormat="1" x14ac:dyDescent="0.3"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</row>
    <row r="87" spans="7:23" s="275" customFormat="1" x14ac:dyDescent="0.3"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</row>
    <row r="88" spans="7:23" s="275" customFormat="1" x14ac:dyDescent="0.3"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</row>
    <row r="89" spans="7:23" s="275" customFormat="1" x14ac:dyDescent="0.3"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</row>
    <row r="90" spans="7:23" s="275" customFormat="1" x14ac:dyDescent="0.3"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</row>
    <row r="91" spans="7:23" s="275" customFormat="1" x14ac:dyDescent="0.3"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</row>
    <row r="92" spans="7:23" s="275" customFormat="1" x14ac:dyDescent="0.3"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</row>
    <row r="93" spans="7:23" s="275" customFormat="1" x14ac:dyDescent="0.3"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</row>
    <row r="94" spans="7:23" s="275" customFormat="1" x14ac:dyDescent="0.3"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</row>
    <row r="95" spans="7:23" s="275" customFormat="1" x14ac:dyDescent="0.3"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</row>
    <row r="96" spans="7:23" s="275" customFormat="1" x14ac:dyDescent="0.3"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</row>
    <row r="97" spans="7:23" s="275" customFormat="1" x14ac:dyDescent="0.3"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</row>
    <row r="98" spans="7:23" s="275" customFormat="1" x14ac:dyDescent="0.3"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</row>
    <row r="99" spans="7:23" s="275" customFormat="1" x14ac:dyDescent="0.3"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</row>
    <row r="100" spans="7:23" s="275" customFormat="1" x14ac:dyDescent="0.3"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</row>
    <row r="101" spans="7:23" s="275" customFormat="1" x14ac:dyDescent="0.3"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</row>
    <row r="102" spans="7:23" s="275" customFormat="1" x14ac:dyDescent="0.3"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</row>
    <row r="103" spans="7:23" s="275" customFormat="1" x14ac:dyDescent="0.3"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</row>
    <row r="104" spans="7:23" s="275" customFormat="1" x14ac:dyDescent="0.3"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</row>
    <row r="105" spans="7:23" s="275" customFormat="1" x14ac:dyDescent="0.3"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</row>
    <row r="106" spans="7:23" s="275" customFormat="1" x14ac:dyDescent="0.3"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</row>
    <row r="107" spans="7:23" s="275" customFormat="1" x14ac:dyDescent="0.3"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</row>
    <row r="108" spans="7:23" s="275" customFormat="1" x14ac:dyDescent="0.3"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</row>
    <row r="109" spans="7:23" s="275" customFormat="1" x14ac:dyDescent="0.3"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</row>
    <row r="110" spans="7:23" s="275" customFormat="1" x14ac:dyDescent="0.3"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</row>
    <row r="111" spans="7:23" s="275" customFormat="1" x14ac:dyDescent="0.3"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</row>
    <row r="112" spans="7:23" s="275" customFormat="1" x14ac:dyDescent="0.3"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</row>
    <row r="113" spans="7:23" s="275" customFormat="1" x14ac:dyDescent="0.3"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</row>
    <row r="114" spans="7:23" s="275" customFormat="1" x14ac:dyDescent="0.3"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</row>
    <row r="115" spans="7:23" s="275" customFormat="1" x14ac:dyDescent="0.3"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</row>
    <row r="116" spans="7:23" s="275" customFormat="1" x14ac:dyDescent="0.3"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</row>
    <row r="117" spans="7:23" s="275" customFormat="1" x14ac:dyDescent="0.3"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</row>
    <row r="118" spans="7:23" s="275" customFormat="1" x14ac:dyDescent="0.3"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</row>
    <row r="119" spans="7:23" s="275" customFormat="1" x14ac:dyDescent="0.3"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</row>
    <row r="120" spans="7:23" s="275" customFormat="1" x14ac:dyDescent="0.3"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</row>
    <row r="121" spans="7:23" s="275" customFormat="1" x14ac:dyDescent="0.3"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</row>
    <row r="122" spans="7:23" s="275" customFormat="1" x14ac:dyDescent="0.3"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</row>
    <row r="123" spans="7:23" s="275" customFormat="1" x14ac:dyDescent="0.3"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</row>
    <row r="124" spans="7:23" s="275" customFormat="1" x14ac:dyDescent="0.3"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</row>
    <row r="125" spans="7:23" s="275" customFormat="1" x14ac:dyDescent="0.3"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</row>
    <row r="126" spans="7:23" s="275" customFormat="1" x14ac:dyDescent="0.3"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</row>
    <row r="127" spans="7:23" s="275" customFormat="1" x14ac:dyDescent="0.3"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</row>
    <row r="128" spans="7:23" s="275" customFormat="1" x14ac:dyDescent="0.3"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</row>
    <row r="129" spans="7:23" s="275" customFormat="1" x14ac:dyDescent="0.3"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</row>
    <row r="130" spans="7:23" s="275" customFormat="1" x14ac:dyDescent="0.3"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</row>
    <row r="131" spans="7:23" s="275" customFormat="1" x14ac:dyDescent="0.3"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</row>
    <row r="132" spans="7:23" s="275" customFormat="1" x14ac:dyDescent="0.3"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</row>
    <row r="133" spans="7:23" s="275" customFormat="1" x14ac:dyDescent="0.3"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</row>
    <row r="134" spans="7:23" s="275" customFormat="1" x14ac:dyDescent="0.3"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</row>
    <row r="135" spans="7:23" s="275" customFormat="1" x14ac:dyDescent="0.3"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</row>
    <row r="136" spans="7:23" s="275" customFormat="1" x14ac:dyDescent="0.3"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</row>
    <row r="137" spans="7:23" s="275" customFormat="1" x14ac:dyDescent="0.3"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</row>
    <row r="138" spans="7:23" s="275" customFormat="1" x14ac:dyDescent="0.3"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</row>
    <row r="139" spans="7:23" s="275" customFormat="1" x14ac:dyDescent="0.3"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</row>
    <row r="140" spans="7:23" s="275" customFormat="1" x14ac:dyDescent="0.3"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</row>
    <row r="141" spans="7:23" s="275" customFormat="1" x14ac:dyDescent="0.3"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</row>
    <row r="142" spans="7:23" s="275" customFormat="1" x14ac:dyDescent="0.3"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</row>
    <row r="143" spans="7:23" s="275" customFormat="1" x14ac:dyDescent="0.3"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</row>
    <row r="144" spans="7:23" s="275" customFormat="1" x14ac:dyDescent="0.3"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</row>
    <row r="145" spans="7:23" s="275" customFormat="1" x14ac:dyDescent="0.3"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</row>
    <row r="146" spans="7:23" s="275" customFormat="1" x14ac:dyDescent="0.3"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</row>
    <row r="147" spans="7:23" s="275" customFormat="1" x14ac:dyDescent="0.3"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</row>
    <row r="148" spans="7:23" s="275" customFormat="1" x14ac:dyDescent="0.3"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</row>
    <row r="149" spans="7:23" s="275" customFormat="1" x14ac:dyDescent="0.3"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</row>
    <row r="150" spans="7:23" s="275" customFormat="1" x14ac:dyDescent="0.3"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</row>
    <row r="151" spans="7:23" s="275" customFormat="1" x14ac:dyDescent="0.3"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</row>
    <row r="152" spans="7:23" s="275" customFormat="1" x14ac:dyDescent="0.3"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</row>
    <row r="153" spans="7:23" s="275" customFormat="1" x14ac:dyDescent="0.3"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</row>
    <row r="154" spans="7:23" s="275" customFormat="1" x14ac:dyDescent="0.3"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</row>
    <row r="155" spans="7:23" s="275" customFormat="1" x14ac:dyDescent="0.3"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</row>
    <row r="156" spans="7:23" s="275" customFormat="1" x14ac:dyDescent="0.3"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</row>
    <row r="157" spans="7:23" s="275" customFormat="1" x14ac:dyDescent="0.3"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</row>
    <row r="158" spans="7:23" s="275" customFormat="1" x14ac:dyDescent="0.3"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</row>
    <row r="159" spans="7:23" s="275" customFormat="1" x14ac:dyDescent="0.3"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</row>
    <row r="160" spans="7:23" s="275" customFormat="1" x14ac:dyDescent="0.3"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</row>
    <row r="161" spans="7:23" s="275" customFormat="1" x14ac:dyDescent="0.3"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</row>
    <row r="162" spans="7:23" s="275" customFormat="1" x14ac:dyDescent="0.3"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</row>
    <row r="163" spans="7:23" s="275" customFormat="1" x14ac:dyDescent="0.3"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</row>
    <row r="164" spans="7:23" s="275" customFormat="1" x14ac:dyDescent="0.3"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</row>
    <row r="165" spans="7:23" s="275" customFormat="1" x14ac:dyDescent="0.3"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</row>
    <row r="166" spans="7:23" s="275" customFormat="1" x14ac:dyDescent="0.3"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</row>
    <row r="167" spans="7:23" s="275" customFormat="1" x14ac:dyDescent="0.3"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</row>
    <row r="168" spans="7:23" s="275" customFormat="1" x14ac:dyDescent="0.3"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</row>
    <row r="169" spans="7:23" s="275" customFormat="1" x14ac:dyDescent="0.3"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</row>
    <row r="170" spans="7:23" s="275" customFormat="1" x14ac:dyDescent="0.3"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</row>
    <row r="171" spans="7:23" s="275" customFormat="1" x14ac:dyDescent="0.3"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</row>
    <row r="172" spans="7:23" s="275" customFormat="1" x14ac:dyDescent="0.3"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</row>
    <row r="173" spans="7:23" s="275" customFormat="1" x14ac:dyDescent="0.3"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</row>
    <row r="174" spans="7:23" s="275" customFormat="1" x14ac:dyDescent="0.3"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</row>
    <row r="175" spans="7:23" s="275" customFormat="1" x14ac:dyDescent="0.3"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</row>
    <row r="176" spans="7:23" s="275" customFormat="1" x14ac:dyDescent="0.3"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</row>
    <row r="177" spans="7:23" s="275" customFormat="1" x14ac:dyDescent="0.3"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</row>
    <row r="178" spans="7:23" s="275" customFormat="1" x14ac:dyDescent="0.3"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</row>
    <row r="179" spans="7:23" s="275" customFormat="1" x14ac:dyDescent="0.3"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</row>
    <row r="180" spans="7:23" s="275" customFormat="1" x14ac:dyDescent="0.3"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</row>
    <row r="181" spans="7:23" s="275" customFormat="1" x14ac:dyDescent="0.3"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</row>
    <row r="182" spans="7:23" s="275" customFormat="1" x14ac:dyDescent="0.3"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</row>
    <row r="183" spans="7:23" s="275" customFormat="1" x14ac:dyDescent="0.3"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</row>
    <row r="184" spans="7:23" s="275" customFormat="1" x14ac:dyDescent="0.3"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</row>
    <row r="185" spans="7:23" s="275" customFormat="1" x14ac:dyDescent="0.3"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</row>
    <row r="186" spans="7:23" s="275" customFormat="1" x14ac:dyDescent="0.3"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</row>
    <row r="187" spans="7:23" s="275" customFormat="1" x14ac:dyDescent="0.3"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</row>
    <row r="188" spans="7:23" s="275" customFormat="1" x14ac:dyDescent="0.3"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</row>
    <row r="189" spans="7:23" s="275" customFormat="1" x14ac:dyDescent="0.3"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</row>
    <row r="190" spans="7:23" s="275" customFormat="1" x14ac:dyDescent="0.3"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</row>
    <row r="191" spans="7:23" s="275" customFormat="1" x14ac:dyDescent="0.3"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</row>
    <row r="192" spans="7:23" s="275" customFormat="1" x14ac:dyDescent="0.3"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</row>
    <row r="193" spans="7:23" s="275" customFormat="1" x14ac:dyDescent="0.3"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</row>
    <row r="194" spans="7:23" s="275" customFormat="1" x14ac:dyDescent="0.3"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</row>
    <row r="195" spans="7:23" s="275" customFormat="1" x14ac:dyDescent="0.3"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</row>
    <row r="196" spans="7:23" s="275" customFormat="1" x14ac:dyDescent="0.3"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</row>
    <row r="197" spans="7:23" s="275" customFormat="1" x14ac:dyDescent="0.3"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</row>
    <row r="198" spans="7:23" s="275" customFormat="1" x14ac:dyDescent="0.3"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</row>
    <row r="199" spans="7:23" s="275" customFormat="1" x14ac:dyDescent="0.3"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</row>
    <row r="200" spans="7:23" s="275" customFormat="1" x14ac:dyDescent="0.3"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</row>
    <row r="201" spans="7:23" s="275" customFormat="1" x14ac:dyDescent="0.3"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</row>
    <row r="202" spans="7:23" s="275" customFormat="1" x14ac:dyDescent="0.3"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</row>
    <row r="203" spans="7:23" s="275" customFormat="1" x14ac:dyDescent="0.3"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</row>
    <row r="204" spans="7:23" s="275" customFormat="1" x14ac:dyDescent="0.3"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</row>
    <row r="205" spans="7:23" s="275" customFormat="1" x14ac:dyDescent="0.3"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</row>
    <row r="206" spans="7:23" s="275" customFormat="1" x14ac:dyDescent="0.3"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</row>
    <row r="207" spans="7:23" s="275" customFormat="1" x14ac:dyDescent="0.3"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</row>
    <row r="208" spans="7:23" s="275" customFormat="1" x14ac:dyDescent="0.3"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</row>
    <row r="209" spans="7:23" s="275" customFormat="1" x14ac:dyDescent="0.3"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</row>
    <row r="210" spans="7:23" s="275" customFormat="1" x14ac:dyDescent="0.3"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</row>
    <row r="211" spans="7:23" s="275" customFormat="1" x14ac:dyDescent="0.3"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</row>
    <row r="212" spans="7:23" s="275" customFormat="1" x14ac:dyDescent="0.3"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</row>
    <row r="213" spans="7:23" s="275" customFormat="1" x14ac:dyDescent="0.3"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</row>
    <row r="214" spans="7:23" s="275" customFormat="1" x14ac:dyDescent="0.3"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</row>
    <row r="215" spans="7:23" s="275" customFormat="1" x14ac:dyDescent="0.3"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</row>
    <row r="216" spans="7:23" s="275" customFormat="1" x14ac:dyDescent="0.3"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</row>
    <row r="217" spans="7:23" s="275" customFormat="1" x14ac:dyDescent="0.3"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</row>
    <row r="218" spans="7:23" s="275" customFormat="1" x14ac:dyDescent="0.3"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</row>
    <row r="219" spans="7:23" s="275" customFormat="1" x14ac:dyDescent="0.3"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</row>
    <row r="220" spans="7:23" s="275" customFormat="1" x14ac:dyDescent="0.3"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</row>
    <row r="221" spans="7:23" s="275" customFormat="1" x14ac:dyDescent="0.3"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</row>
    <row r="222" spans="7:23" s="275" customFormat="1" x14ac:dyDescent="0.3"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</row>
    <row r="223" spans="7:23" s="275" customFormat="1" x14ac:dyDescent="0.3"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</row>
    <row r="224" spans="7:23" s="275" customFormat="1" x14ac:dyDescent="0.3"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</row>
    <row r="225" spans="7:23" s="275" customFormat="1" x14ac:dyDescent="0.3"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</row>
    <row r="226" spans="7:23" s="275" customFormat="1" x14ac:dyDescent="0.3"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</row>
    <row r="227" spans="7:23" s="275" customFormat="1" x14ac:dyDescent="0.3"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</row>
    <row r="228" spans="7:23" s="275" customFormat="1" x14ac:dyDescent="0.3"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</row>
    <row r="229" spans="7:23" s="275" customFormat="1" x14ac:dyDescent="0.3"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</row>
    <row r="230" spans="7:23" s="275" customFormat="1" x14ac:dyDescent="0.3"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</row>
    <row r="231" spans="7:23" s="275" customFormat="1" x14ac:dyDescent="0.3"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</row>
    <row r="232" spans="7:23" s="275" customFormat="1" x14ac:dyDescent="0.3"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</row>
    <row r="233" spans="7:23" s="275" customFormat="1" x14ac:dyDescent="0.3"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</row>
    <row r="234" spans="7:23" s="275" customFormat="1" x14ac:dyDescent="0.3"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</row>
    <row r="235" spans="7:23" s="295" customFormat="1" x14ac:dyDescent="0.3"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</row>
    <row r="236" spans="7:23" s="295" customFormat="1" x14ac:dyDescent="0.3">
      <c r="G236" s="294"/>
      <c r="H236" s="294"/>
      <c r="I236" s="294"/>
      <c r="J236" s="294"/>
      <c r="K236" s="294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</row>
    <row r="237" spans="7:23" s="295" customFormat="1" x14ac:dyDescent="0.3"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</row>
    <row r="238" spans="7:23" s="295" customFormat="1" x14ac:dyDescent="0.3"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</row>
    <row r="239" spans="7:23" s="295" customFormat="1" x14ac:dyDescent="0.3"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</row>
    <row r="240" spans="7:23" s="295" customFormat="1" x14ac:dyDescent="0.3"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</row>
    <row r="241" spans="7:23" s="295" customFormat="1" x14ac:dyDescent="0.3"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</row>
    <row r="242" spans="7:23" s="295" customFormat="1" x14ac:dyDescent="0.3">
      <c r="G242" s="294"/>
      <c r="H242" s="294"/>
      <c r="I242" s="294"/>
      <c r="J242" s="294"/>
      <c r="K242" s="294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</row>
    <row r="243" spans="7:23" s="295" customFormat="1" x14ac:dyDescent="0.3">
      <c r="G243" s="294"/>
      <c r="H243" s="294"/>
      <c r="I243" s="294"/>
      <c r="J243" s="294"/>
      <c r="K243" s="294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</row>
    <row r="244" spans="7:23" s="295" customFormat="1" x14ac:dyDescent="0.3"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</row>
    <row r="245" spans="7:23" s="295" customFormat="1" x14ac:dyDescent="0.3"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</row>
    <row r="246" spans="7:23" s="295" customFormat="1" x14ac:dyDescent="0.3">
      <c r="G246" s="294"/>
      <c r="H246" s="294"/>
      <c r="I246" s="294"/>
      <c r="J246" s="294"/>
      <c r="K246" s="294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</row>
    <row r="247" spans="7:23" s="295" customFormat="1" x14ac:dyDescent="0.3"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</row>
    <row r="248" spans="7:23" s="295" customFormat="1" x14ac:dyDescent="0.3"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</row>
    <row r="249" spans="7:23" s="295" customFormat="1" x14ac:dyDescent="0.3"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</row>
    <row r="250" spans="7:23" s="295" customFormat="1" x14ac:dyDescent="0.3"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</row>
    <row r="251" spans="7:23" s="295" customFormat="1" x14ac:dyDescent="0.3"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</row>
    <row r="252" spans="7:23" s="295" customFormat="1" x14ac:dyDescent="0.3"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</row>
    <row r="253" spans="7:23" s="295" customFormat="1" x14ac:dyDescent="0.3"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</row>
    <row r="254" spans="7:23" s="295" customFormat="1" x14ac:dyDescent="0.3"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</row>
    <row r="255" spans="7:23" s="295" customFormat="1" x14ac:dyDescent="0.3"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</row>
    <row r="256" spans="7:23" s="295" customFormat="1" x14ac:dyDescent="0.3"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</row>
    <row r="257" spans="7:23" s="295" customFormat="1" x14ac:dyDescent="0.3"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</row>
    <row r="258" spans="7:23" s="295" customFormat="1" x14ac:dyDescent="0.3"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</row>
    <row r="259" spans="7:23" s="295" customFormat="1" x14ac:dyDescent="0.3"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</row>
    <row r="260" spans="7:23" s="295" customFormat="1" x14ac:dyDescent="0.3"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</row>
    <row r="261" spans="7:23" s="295" customFormat="1" x14ac:dyDescent="0.3"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</row>
    <row r="262" spans="7:23" s="295" customFormat="1" x14ac:dyDescent="0.3">
      <c r="G262" s="294"/>
      <c r="H262" s="294"/>
      <c r="I262" s="294"/>
      <c r="J262" s="294"/>
      <c r="K262" s="294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</row>
    <row r="263" spans="7:23" s="295" customFormat="1" x14ac:dyDescent="0.3">
      <c r="G263" s="294"/>
      <c r="H263" s="294"/>
      <c r="I263" s="294"/>
      <c r="J263" s="294"/>
      <c r="K263" s="294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</row>
    <row r="264" spans="7:23" s="295" customFormat="1" x14ac:dyDescent="0.3"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</row>
    <row r="265" spans="7:23" s="295" customFormat="1" x14ac:dyDescent="0.3">
      <c r="G265" s="294"/>
      <c r="H265" s="294"/>
      <c r="I265" s="294"/>
      <c r="J265" s="294"/>
      <c r="K265" s="294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</row>
    <row r="266" spans="7:23" s="295" customFormat="1" x14ac:dyDescent="0.3"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</row>
    <row r="267" spans="7:23" s="295" customFormat="1" x14ac:dyDescent="0.3"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</row>
    <row r="268" spans="7:23" s="295" customFormat="1" x14ac:dyDescent="0.3"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</row>
    <row r="269" spans="7:23" s="295" customFormat="1" x14ac:dyDescent="0.3"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</row>
    <row r="270" spans="7:23" s="295" customFormat="1" x14ac:dyDescent="0.3">
      <c r="G270" s="294"/>
      <c r="H270" s="294"/>
      <c r="I270" s="294"/>
      <c r="J270" s="294"/>
      <c r="K270" s="294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</row>
    <row r="271" spans="7:23" s="295" customFormat="1" x14ac:dyDescent="0.3"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</row>
    <row r="272" spans="7:23" s="295" customFormat="1" x14ac:dyDescent="0.3"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</row>
    <row r="273" spans="7:23" s="295" customFormat="1" x14ac:dyDescent="0.3">
      <c r="G273" s="294"/>
      <c r="H273" s="294"/>
      <c r="I273" s="294"/>
      <c r="J273" s="294"/>
      <c r="K273" s="294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</row>
    <row r="274" spans="7:23" s="295" customFormat="1" x14ac:dyDescent="0.3"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</row>
    <row r="275" spans="7:23" s="295" customFormat="1" x14ac:dyDescent="0.3">
      <c r="G275" s="294"/>
      <c r="H275" s="294"/>
      <c r="I275" s="294"/>
      <c r="J275" s="294"/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</row>
    <row r="276" spans="7:23" s="295" customFormat="1" x14ac:dyDescent="0.3"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</row>
    <row r="277" spans="7:23" s="295" customFormat="1" x14ac:dyDescent="0.3">
      <c r="G277" s="294"/>
      <c r="H277" s="294"/>
      <c r="I277" s="294"/>
      <c r="J277" s="294"/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</row>
    <row r="278" spans="7:23" s="295" customFormat="1" x14ac:dyDescent="0.3"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</row>
    <row r="279" spans="7:23" s="295" customFormat="1" x14ac:dyDescent="0.3"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</row>
    <row r="280" spans="7:23" s="295" customFormat="1" x14ac:dyDescent="0.3"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</row>
    <row r="281" spans="7:23" s="295" customFormat="1" x14ac:dyDescent="0.3">
      <c r="G281" s="294"/>
      <c r="H281" s="294"/>
      <c r="I281" s="294"/>
      <c r="J281" s="294"/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</row>
    <row r="282" spans="7:23" s="297" customFormat="1" x14ac:dyDescent="0.3"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</row>
    <row r="283" spans="7:23" s="297" customFormat="1" x14ac:dyDescent="0.3"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</row>
    <row r="284" spans="7:23" s="297" customFormat="1" x14ac:dyDescent="0.3">
      <c r="G284" s="296"/>
      <c r="H284" s="296"/>
      <c r="I284" s="296"/>
      <c r="J284" s="296"/>
      <c r="K284" s="296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</row>
    <row r="285" spans="7:23" s="297" customFormat="1" x14ac:dyDescent="0.3"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</row>
    <row r="286" spans="7:23" s="297" customFormat="1" x14ac:dyDescent="0.3"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</row>
    <row r="287" spans="7:23" s="297" customFormat="1" x14ac:dyDescent="0.3"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6"/>
      <c r="W287" s="296"/>
    </row>
    <row r="288" spans="7:23" s="297" customFormat="1" x14ac:dyDescent="0.3"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6"/>
      <c r="W288" s="296"/>
    </row>
    <row r="289" spans="7:23" s="297" customFormat="1" x14ac:dyDescent="0.3">
      <c r="G289" s="296"/>
      <c r="H289" s="296"/>
      <c r="I289" s="296"/>
      <c r="J289" s="296"/>
      <c r="K289" s="296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6"/>
      <c r="W289" s="296"/>
    </row>
    <row r="290" spans="7:23" s="297" customFormat="1" x14ac:dyDescent="0.3"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6"/>
      <c r="W290" s="296"/>
    </row>
    <row r="291" spans="7:23" s="297" customFormat="1" x14ac:dyDescent="0.3">
      <c r="G291" s="296"/>
      <c r="H291" s="296"/>
      <c r="I291" s="296"/>
      <c r="J291" s="296"/>
      <c r="K291" s="296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6"/>
      <c r="W291" s="296"/>
    </row>
    <row r="292" spans="7:23" s="297" customFormat="1" x14ac:dyDescent="0.3"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6"/>
      <c r="W292" s="296"/>
    </row>
    <row r="293" spans="7:23" s="297" customFormat="1" x14ac:dyDescent="0.3">
      <c r="G293" s="296"/>
      <c r="H293" s="296"/>
      <c r="I293" s="296"/>
      <c r="J293" s="296"/>
      <c r="K293" s="296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6"/>
      <c r="W293" s="296"/>
    </row>
    <row r="294" spans="7:23" s="297" customFormat="1" x14ac:dyDescent="0.3">
      <c r="G294" s="296"/>
      <c r="H294" s="296"/>
      <c r="I294" s="296"/>
      <c r="J294" s="296"/>
      <c r="K294" s="296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</row>
    <row r="295" spans="7:23" s="297" customFormat="1" x14ac:dyDescent="0.3"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</row>
    <row r="296" spans="7:23" s="297" customFormat="1" x14ac:dyDescent="0.3">
      <c r="G296" s="296"/>
      <c r="H296" s="296"/>
      <c r="I296" s="296"/>
      <c r="J296" s="296"/>
      <c r="K296" s="296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6"/>
      <c r="W296" s="296"/>
    </row>
    <row r="297" spans="7:23" s="297" customFormat="1" x14ac:dyDescent="0.3">
      <c r="G297" s="296"/>
      <c r="H297" s="296"/>
      <c r="I297" s="296"/>
      <c r="J297" s="296"/>
      <c r="K297" s="296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6"/>
      <c r="W297" s="296"/>
    </row>
    <row r="298" spans="7:23" s="297" customFormat="1" x14ac:dyDescent="0.3">
      <c r="G298" s="296"/>
      <c r="H298" s="296"/>
      <c r="I298" s="296"/>
      <c r="J298" s="296"/>
      <c r="K298" s="296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6"/>
      <c r="W298" s="296"/>
    </row>
    <row r="299" spans="7:23" s="297" customFormat="1" x14ac:dyDescent="0.3">
      <c r="G299" s="296"/>
      <c r="H299" s="296"/>
      <c r="I299" s="296"/>
      <c r="J299" s="296"/>
      <c r="K299" s="296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6"/>
      <c r="W299" s="296"/>
    </row>
    <row r="300" spans="7:23" s="297" customFormat="1" x14ac:dyDescent="0.3">
      <c r="G300" s="296"/>
      <c r="H300" s="296"/>
      <c r="I300" s="296"/>
      <c r="J300" s="296"/>
      <c r="K300" s="296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6"/>
      <c r="W300" s="296"/>
    </row>
    <row r="301" spans="7:23" s="297" customFormat="1" x14ac:dyDescent="0.3">
      <c r="G301" s="296"/>
      <c r="H301" s="296"/>
      <c r="I301" s="296"/>
      <c r="J301" s="296"/>
      <c r="K301" s="296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</row>
    <row r="302" spans="7:23" s="297" customFormat="1" x14ac:dyDescent="0.3">
      <c r="G302" s="296"/>
      <c r="H302" s="296"/>
      <c r="I302" s="296"/>
      <c r="J302" s="296"/>
      <c r="K302" s="296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6"/>
      <c r="W302" s="296"/>
    </row>
    <row r="303" spans="7:23" s="297" customFormat="1" x14ac:dyDescent="0.3">
      <c r="G303" s="296"/>
      <c r="H303" s="296"/>
      <c r="I303" s="296"/>
      <c r="J303" s="296"/>
      <c r="K303" s="296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6"/>
      <c r="W303" s="296"/>
    </row>
    <row r="304" spans="7:23" s="297" customFormat="1" x14ac:dyDescent="0.3">
      <c r="G304" s="296"/>
      <c r="H304" s="296"/>
      <c r="I304" s="296"/>
      <c r="J304" s="296"/>
      <c r="K304" s="296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6"/>
      <c r="W304" s="296"/>
    </row>
    <row r="305" spans="7:23" s="297" customFormat="1" x14ac:dyDescent="0.3">
      <c r="G305" s="296"/>
      <c r="H305" s="296"/>
      <c r="I305" s="296"/>
      <c r="J305" s="296"/>
      <c r="K305" s="296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6"/>
      <c r="W305" s="296"/>
    </row>
    <row r="306" spans="7:23" s="297" customFormat="1" x14ac:dyDescent="0.3">
      <c r="G306" s="296"/>
      <c r="H306" s="296"/>
      <c r="I306" s="296"/>
      <c r="J306" s="296"/>
      <c r="K306" s="296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6"/>
      <c r="W306" s="296"/>
    </row>
    <row r="307" spans="7:23" s="297" customFormat="1" x14ac:dyDescent="0.3">
      <c r="G307" s="296"/>
      <c r="H307" s="296"/>
      <c r="I307" s="296"/>
      <c r="J307" s="296"/>
      <c r="K307" s="296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6"/>
      <c r="W307" s="296"/>
    </row>
    <row r="308" spans="7:23" s="297" customFormat="1" x14ac:dyDescent="0.3">
      <c r="G308" s="296"/>
      <c r="H308" s="296"/>
      <c r="I308" s="296"/>
      <c r="J308" s="296"/>
      <c r="K308" s="296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6"/>
      <c r="W308" s="296"/>
    </row>
    <row r="309" spans="7:23" s="297" customFormat="1" x14ac:dyDescent="0.3">
      <c r="G309" s="296"/>
      <c r="H309" s="296"/>
      <c r="I309" s="296"/>
      <c r="J309" s="296"/>
      <c r="K309" s="296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6"/>
      <c r="W309" s="296"/>
    </row>
    <row r="310" spans="7:23" s="297" customFormat="1" x14ac:dyDescent="0.3"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6"/>
      <c r="W310" s="296"/>
    </row>
    <row r="311" spans="7:23" s="297" customFormat="1" x14ac:dyDescent="0.3">
      <c r="G311" s="296"/>
      <c r="H311" s="296"/>
      <c r="I311" s="296"/>
      <c r="J311" s="296"/>
      <c r="K311" s="296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6"/>
      <c r="W311" s="296"/>
    </row>
    <row r="312" spans="7:23" s="297" customFormat="1" x14ac:dyDescent="0.3">
      <c r="G312" s="296"/>
      <c r="H312" s="296"/>
      <c r="I312" s="296"/>
      <c r="J312" s="296"/>
      <c r="K312" s="296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6"/>
      <c r="W312" s="296"/>
    </row>
    <row r="313" spans="7:23" s="297" customFormat="1" x14ac:dyDescent="0.3">
      <c r="G313" s="296"/>
      <c r="H313" s="296"/>
      <c r="I313" s="296"/>
      <c r="J313" s="296"/>
      <c r="K313" s="296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6"/>
      <c r="W313" s="296"/>
    </row>
    <row r="314" spans="7:23" s="297" customFormat="1" x14ac:dyDescent="0.3"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</row>
    <row r="315" spans="7:23" s="297" customFormat="1" x14ac:dyDescent="0.3">
      <c r="G315" s="296"/>
      <c r="H315" s="296"/>
      <c r="I315" s="296"/>
      <c r="J315" s="296"/>
      <c r="K315" s="296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6"/>
      <c r="W315" s="296"/>
    </row>
    <row r="316" spans="7:23" s="297" customFormat="1" x14ac:dyDescent="0.3">
      <c r="G316" s="296"/>
      <c r="H316" s="296"/>
      <c r="I316" s="296"/>
      <c r="J316" s="296"/>
      <c r="K316" s="296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6"/>
      <c r="W316" s="296"/>
    </row>
    <row r="317" spans="7:23" s="297" customFormat="1" x14ac:dyDescent="0.3"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</row>
    <row r="318" spans="7:23" s="297" customFormat="1" x14ac:dyDescent="0.3"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</row>
    <row r="319" spans="7:23" s="297" customFormat="1" x14ac:dyDescent="0.3">
      <c r="G319" s="296"/>
      <c r="H319" s="296"/>
      <c r="I319" s="296"/>
      <c r="J319" s="296"/>
      <c r="K319" s="296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6"/>
      <c r="W319" s="296"/>
    </row>
    <row r="320" spans="7:23" s="297" customFormat="1" x14ac:dyDescent="0.3">
      <c r="G320" s="296"/>
      <c r="H320" s="296"/>
      <c r="I320" s="296"/>
      <c r="J320" s="296"/>
      <c r="K320" s="296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6"/>
      <c r="W320" s="296"/>
    </row>
    <row r="321" spans="7:23" s="297" customFormat="1" x14ac:dyDescent="0.3">
      <c r="G321" s="296"/>
      <c r="H321" s="296"/>
      <c r="I321" s="296"/>
      <c r="J321" s="296"/>
      <c r="K321" s="296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6"/>
      <c r="W321" s="296"/>
    </row>
    <row r="322" spans="7:23" s="297" customFormat="1" x14ac:dyDescent="0.3">
      <c r="G322" s="296"/>
      <c r="H322" s="296"/>
      <c r="I322" s="296"/>
      <c r="J322" s="296"/>
      <c r="K322" s="296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6"/>
      <c r="W322" s="296"/>
    </row>
    <row r="323" spans="7:23" s="297" customFormat="1" x14ac:dyDescent="0.3">
      <c r="G323" s="296"/>
      <c r="H323" s="296"/>
      <c r="I323" s="296"/>
      <c r="J323" s="296"/>
      <c r="K323" s="296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6"/>
      <c r="W323" s="296"/>
    </row>
    <row r="324" spans="7:23" s="297" customFormat="1" x14ac:dyDescent="0.3">
      <c r="G324" s="296"/>
      <c r="H324" s="296"/>
      <c r="I324" s="296"/>
      <c r="J324" s="296"/>
      <c r="K324" s="296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6"/>
      <c r="W324" s="296"/>
    </row>
    <row r="325" spans="7:23" s="297" customFormat="1" x14ac:dyDescent="0.3">
      <c r="G325" s="296"/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</row>
    <row r="326" spans="7:23" s="297" customFormat="1" x14ac:dyDescent="0.3">
      <c r="G326" s="296"/>
      <c r="H326" s="296"/>
      <c r="I326" s="296"/>
      <c r="J326" s="296"/>
      <c r="K326" s="296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6"/>
      <c r="W326" s="296"/>
    </row>
    <row r="327" spans="7:23" s="297" customFormat="1" x14ac:dyDescent="0.3">
      <c r="G327" s="296"/>
      <c r="H327" s="296"/>
      <c r="I327" s="296"/>
      <c r="J327" s="296"/>
      <c r="K327" s="296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6"/>
      <c r="W327" s="296"/>
    </row>
    <row r="328" spans="7:23" s="297" customFormat="1" x14ac:dyDescent="0.3">
      <c r="G328" s="296"/>
      <c r="H328" s="296"/>
      <c r="I328" s="296"/>
      <c r="J328" s="296"/>
      <c r="K328" s="296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6"/>
      <c r="W328" s="296"/>
    </row>
    <row r="329" spans="7:23" s="297" customFormat="1" x14ac:dyDescent="0.3">
      <c r="G329" s="296"/>
      <c r="H329" s="296"/>
      <c r="I329" s="296"/>
      <c r="J329" s="296"/>
      <c r="K329" s="296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6"/>
      <c r="W329" s="296"/>
    </row>
    <row r="330" spans="7:23" s="297" customFormat="1" x14ac:dyDescent="0.3"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6"/>
      <c r="W330" s="296"/>
    </row>
    <row r="331" spans="7:23" s="297" customFormat="1" x14ac:dyDescent="0.3">
      <c r="G331" s="296"/>
      <c r="H331" s="296"/>
      <c r="I331" s="296"/>
      <c r="J331" s="296"/>
      <c r="K331" s="296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6"/>
      <c r="W331" s="296"/>
    </row>
    <row r="332" spans="7:23" s="297" customFormat="1" x14ac:dyDescent="0.3">
      <c r="G332" s="296"/>
      <c r="H332" s="296"/>
      <c r="I332" s="296"/>
      <c r="J332" s="296"/>
      <c r="K332" s="296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6"/>
      <c r="W332" s="296"/>
    </row>
    <row r="333" spans="7:23" s="297" customFormat="1" x14ac:dyDescent="0.3"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</row>
    <row r="334" spans="7:23" s="297" customFormat="1" x14ac:dyDescent="0.3"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</row>
    <row r="335" spans="7:23" s="297" customFormat="1" x14ac:dyDescent="0.3">
      <c r="G335" s="296"/>
      <c r="H335" s="296"/>
      <c r="I335" s="296"/>
      <c r="J335" s="296"/>
      <c r="K335" s="296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6"/>
      <c r="W335" s="296"/>
    </row>
    <row r="336" spans="7:23" s="297" customFormat="1" x14ac:dyDescent="0.3">
      <c r="G336" s="296"/>
      <c r="H336" s="296"/>
      <c r="I336" s="296"/>
      <c r="J336" s="296"/>
      <c r="K336" s="296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6"/>
      <c r="W336" s="296"/>
    </row>
    <row r="337" spans="7:23" s="297" customFormat="1" x14ac:dyDescent="0.3">
      <c r="G337" s="296"/>
      <c r="H337" s="296"/>
      <c r="I337" s="296"/>
      <c r="J337" s="296"/>
      <c r="K337" s="296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6"/>
      <c r="W337" s="296"/>
    </row>
    <row r="338" spans="7:23" s="297" customFormat="1" x14ac:dyDescent="0.3">
      <c r="G338" s="296"/>
      <c r="H338" s="296"/>
      <c r="I338" s="296"/>
      <c r="J338" s="296"/>
      <c r="K338" s="296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6"/>
      <c r="W338" s="296"/>
    </row>
    <row r="339" spans="7:23" s="297" customFormat="1" x14ac:dyDescent="0.3">
      <c r="G339" s="296"/>
      <c r="H339" s="296"/>
      <c r="I339" s="296"/>
      <c r="J339" s="296"/>
      <c r="K339" s="296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6"/>
      <c r="W339" s="296"/>
    </row>
    <row r="340" spans="7:23" s="297" customFormat="1" x14ac:dyDescent="0.3">
      <c r="G340" s="296"/>
      <c r="H340" s="296"/>
      <c r="I340" s="296"/>
      <c r="J340" s="296"/>
      <c r="K340" s="296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6"/>
      <c r="W340" s="296"/>
    </row>
    <row r="341" spans="7:23" s="297" customFormat="1" x14ac:dyDescent="0.3">
      <c r="G341" s="296"/>
      <c r="H341" s="296"/>
      <c r="I341" s="296"/>
      <c r="J341" s="296"/>
      <c r="K341" s="296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6"/>
      <c r="W341" s="296"/>
    </row>
    <row r="342" spans="7:23" s="297" customFormat="1" x14ac:dyDescent="0.3"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</row>
    <row r="343" spans="7:23" s="297" customFormat="1" x14ac:dyDescent="0.3"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</row>
    <row r="344" spans="7:23" s="297" customFormat="1" x14ac:dyDescent="0.3"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</row>
    <row r="345" spans="7:23" s="297" customFormat="1" x14ac:dyDescent="0.3"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</row>
    <row r="346" spans="7:23" s="297" customFormat="1" x14ac:dyDescent="0.3"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</row>
    <row r="347" spans="7:23" s="297" customFormat="1" x14ac:dyDescent="0.3">
      <c r="G347" s="296"/>
      <c r="H347" s="296"/>
      <c r="I347" s="296"/>
      <c r="J347" s="296"/>
      <c r="K347" s="296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6"/>
      <c r="W347" s="296"/>
    </row>
    <row r="348" spans="7:23" s="297" customFormat="1" x14ac:dyDescent="0.3">
      <c r="G348" s="296"/>
      <c r="H348" s="296"/>
      <c r="I348" s="296"/>
      <c r="J348" s="296"/>
      <c r="K348" s="296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6"/>
      <c r="W348" s="296"/>
    </row>
    <row r="349" spans="7:23" s="297" customFormat="1" x14ac:dyDescent="0.3">
      <c r="G349" s="296"/>
      <c r="H349" s="296"/>
      <c r="I349" s="296"/>
      <c r="J349" s="296"/>
      <c r="K349" s="296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6"/>
      <c r="W349" s="296"/>
    </row>
    <row r="350" spans="7:23" s="297" customFormat="1" x14ac:dyDescent="0.3"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6"/>
      <c r="W350" s="296"/>
    </row>
    <row r="351" spans="7:23" s="297" customFormat="1" x14ac:dyDescent="0.3">
      <c r="G351" s="296"/>
      <c r="H351" s="296"/>
      <c r="I351" s="296"/>
      <c r="J351" s="296"/>
      <c r="K351" s="296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6"/>
      <c r="W351" s="296"/>
    </row>
    <row r="352" spans="7:23" s="297" customFormat="1" x14ac:dyDescent="0.3">
      <c r="G352" s="296"/>
      <c r="H352" s="296"/>
      <c r="I352" s="296"/>
      <c r="J352" s="296"/>
      <c r="K352" s="296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6"/>
      <c r="W352" s="296"/>
    </row>
    <row r="353" spans="7:23" s="297" customFormat="1" x14ac:dyDescent="0.3">
      <c r="G353" s="296"/>
      <c r="H353" s="296"/>
      <c r="I353" s="296"/>
      <c r="J353" s="296"/>
      <c r="K353" s="296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6"/>
      <c r="W353" s="296"/>
    </row>
    <row r="354" spans="7:23" s="297" customFormat="1" x14ac:dyDescent="0.3">
      <c r="G354" s="296"/>
      <c r="H354" s="296"/>
      <c r="I354" s="296"/>
      <c r="J354" s="296"/>
      <c r="K354" s="296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6"/>
      <c r="W354" s="296"/>
    </row>
    <row r="355" spans="7:23" s="297" customFormat="1" x14ac:dyDescent="0.3">
      <c r="G355" s="296"/>
      <c r="H355" s="296"/>
      <c r="I355" s="296"/>
      <c r="J355" s="296"/>
      <c r="K355" s="296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6"/>
      <c r="W355" s="296"/>
    </row>
    <row r="356" spans="7:23" s="297" customFormat="1" x14ac:dyDescent="0.3">
      <c r="G356" s="296"/>
      <c r="H356" s="296"/>
      <c r="I356" s="296"/>
      <c r="J356" s="296"/>
      <c r="K356" s="296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6"/>
      <c r="W356" s="296"/>
    </row>
    <row r="357" spans="7:23" s="297" customFormat="1" x14ac:dyDescent="0.3">
      <c r="G357" s="296"/>
      <c r="H357" s="296"/>
      <c r="I357" s="296"/>
      <c r="J357" s="296"/>
      <c r="K357" s="296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6"/>
      <c r="W357" s="296"/>
    </row>
    <row r="358" spans="7:23" s="297" customFormat="1" x14ac:dyDescent="0.3">
      <c r="G358" s="296"/>
      <c r="H358" s="296"/>
      <c r="I358" s="296"/>
      <c r="J358" s="296"/>
      <c r="K358" s="296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6"/>
      <c r="W358" s="296"/>
    </row>
    <row r="359" spans="7:23" s="297" customFormat="1" x14ac:dyDescent="0.3">
      <c r="G359" s="296"/>
      <c r="H359" s="296"/>
      <c r="I359" s="296"/>
      <c r="J359" s="296"/>
      <c r="K359" s="296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6"/>
      <c r="W359" s="296"/>
    </row>
    <row r="360" spans="7:23" s="297" customFormat="1" x14ac:dyDescent="0.3">
      <c r="G360" s="296"/>
      <c r="H360" s="296"/>
      <c r="I360" s="296"/>
      <c r="J360" s="296"/>
      <c r="K360" s="296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6"/>
      <c r="W360" s="296"/>
    </row>
    <row r="361" spans="7:23" s="297" customFormat="1" x14ac:dyDescent="0.3">
      <c r="G361" s="296"/>
      <c r="H361" s="296"/>
      <c r="I361" s="296"/>
      <c r="J361" s="296"/>
      <c r="K361" s="296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6"/>
      <c r="W361" s="296"/>
    </row>
    <row r="362" spans="7:23" s="297" customFormat="1" x14ac:dyDescent="0.3">
      <c r="G362" s="296"/>
      <c r="H362" s="296"/>
      <c r="I362" s="296"/>
      <c r="J362" s="296"/>
      <c r="K362" s="296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6"/>
      <c r="W362" s="296"/>
    </row>
    <row r="363" spans="7:23" s="297" customFormat="1" x14ac:dyDescent="0.3"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6"/>
      <c r="W363" s="296"/>
    </row>
    <row r="364" spans="7:23" s="297" customFormat="1" x14ac:dyDescent="0.3"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</row>
    <row r="365" spans="7:23" s="297" customFormat="1" x14ac:dyDescent="0.3">
      <c r="G365" s="296"/>
      <c r="H365" s="296"/>
      <c r="I365" s="296"/>
      <c r="J365" s="296"/>
      <c r="K365" s="296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6"/>
      <c r="W365" s="296"/>
    </row>
    <row r="366" spans="7:23" s="297" customFormat="1" x14ac:dyDescent="0.3">
      <c r="G366" s="296"/>
      <c r="H366" s="296"/>
      <c r="I366" s="296"/>
      <c r="J366" s="296"/>
      <c r="K366" s="296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6"/>
      <c r="W366" s="296"/>
    </row>
    <row r="367" spans="7:23" s="297" customFormat="1" x14ac:dyDescent="0.3">
      <c r="G367" s="296"/>
      <c r="H367" s="296"/>
      <c r="I367" s="296"/>
      <c r="J367" s="296"/>
      <c r="K367" s="296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6"/>
      <c r="W367" s="296"/>
    </row>
    <row r="368" spans="7:23" s="297" customFormat="1" x14ac:dyDescent="0.3">
      <c r="G368" s="296"/>
      <c r="H368" s="296"/>
      <c r="I368" s="296"/>
      <c r="J368" s="296"/>
      <c r="K368" s="296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6"/>
      <c r="W368" s="296"/>
    </row>
    <row r="369" spans="7:23" s="297" customFormat="1" x14ac:dyDescent="0.3">
      <c r="G369" s="296"/>
      <c r="H369" s="296"/>
      <c r="I369" s="296"/>
      <c r="J369" s="296"/>
      <c r="K369" s="296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6"/>
      <c r="W369" s="296"/>
    </row>
    <row r="370" spans="7:23" s="297" customFormat="1" x14ac:dyDescent="0.3"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6"/>
      <c r="W370" s="296"/>
    </row>
    <row r="371" spans="7:23" s="297" customFormat="1" x14ac:dyDescent="0.3">
      <c r="G371" s="296"/>
      <c r="H371" s="296"/>
      <c r="I371" s="296"/>
      <c r="J371" s="296"/>
      <c r="K371" s="296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6"/>
      <c r="W371" s="296"/>
    </row>
    <row r="372" spans="7:23" s="297" customFormat="1" x14ac:dyDescent="0.3">
      <c r="G372" s="296"/>
      <c r="H372" s="296"/>
      <c r="I372" s="296"/>
      <c r="J372" s="296"/>
      <c r="K372" s="296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6"/>
      <c r="W372" s="296"/>
    </row>
    <row r="373" spans="7:23" s="297" customFormat="1" x14ac:dyDescent="0.3"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6"/>
      <c r="W373" s="296"/>
    </row>
    <row r="374" spans="7:23" s="297" customFormat="1" x14ac:dyDescent="0.3">
      <c r="G374" s="296"/>
      <c r="H374" s="296"/>
      <c r="I374" s="296"/>
      <c r="J374" s="296"/>
      <c r="K374" s="296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6"/>
      <c r="W374" s="296"/>
    </row>
    <row r="375" spans="7:23" s="297" customFormat="1" x14ac:dyDescent="0.3">
      <c r="G375" s="296"/>
      <c r="H375" s="296"/>
      <c r="I375" s="296"/>
      <c r="J375" s="296"/>
      <c r="K375" s="296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6"/>
      <c r="W375" s="296"/>
    </row>
    <row r="376" spans="7:23" s="297" customFormat="1" x14ac:dyDescent="0.3">
      <c r="G376" s="296"/>
      <c r="H376" s="296"/>
      <c r="I376" s="296"/>
      <c r="J376" s="296"/>
      <c r="K376" s="296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6"/>
      <c r="W376" s="296"/>
    </row>
    <row r="377" spans="7:23" s="297" customFormat="1" x14ac:dyDescent="0.3">
      <c r="G377" s="296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6"/>
      <c r="W377" s="296"/>
    </row>
    <row r="378" spans="7:23" s="297" customFormat="1" x14ac:dyDescent="0.3">
      <c r="G378" s="296"/>
      <c r="H378" s="296"/>
      <c r="I378" s="296"/>
      <c r="J378" s="296"/>
      <c r="K378" s="296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6"/>
      <c r="W378" s="296"/>
    </row>
    <row r="379" spans="7:23" s="297" customFormat="1" x14ac:dyDescent="0.3">
      <c r="G379" s="296"/>
      <c r="H379" s="296"/>
      <c r="I379" s="296"/>
      <c r="J379" s="296"/>
      <c r="K379" s="296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6"/>
      <c r="W379" s="296"/>
    </row>
    <row r="380" spans="7:23" s="297" customFormat="1" x14ac:dyDescent="0.3">
      <c r="G380" s="296"/>
      <c r="H380" s="296"/>
      <c r="I380" s="296"/>
      <c r="J380" s="296"/>
      <c r="K380" s="296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6"/>
      <c r="W380" s="296"/>
    </row>
    <row r="381" spans="7:23" s="297" customFormat="1" x14ac:dyDescent="0.3">
      <c r="G381" s="296"/>
      <c r="H381" s="296"/>
      <c r="I381" s="296"/>
      <c r="J381" s="296"/>
      <c r="K381" s="296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6"/>
      <c r="W381" s="296"/>
    </row>
    <row r="382" spans="7:23" s="297" customFormat="1" x14ac:dyDescent="0.3">
      <c r="G382" s="296"/>
      <c r="H382" s="296"/>
      <c r="I382" s="296"/>
      <c r="J382" s="296"/>
      <c r="K382" s="296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6"/>
      <c r="W382" s="296"/>
    </row>
    <row r="383" spans="7:23" s="297" customFormat="1" x14ac:dyDescent="0.3">
      <c r="G383" s="296"/>
      <c r="H383" s="296"/>
      <c r="I383" s="296"/>
      <c r="J383" s="296"/>
      <c r="K383" s="296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6"/>
      <c r="W383" s="296"/>
    </row>
    <row r="384" spans="7:23" s="297" customFormat="1" x14ac:dyDescent="0.3">
      <c r="G384" s="296"/>
      <c r="H384" s="296"/>
      <c r="I384" s="296"/>
      <c r="J384" s="296"/>
      <c r="K384" s="296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6"/>
      <c r="W384" s="296"/>
    </row>
    <row r="385" spans="7:23" s="297" customFormat="1" x14ac:dyDescent="0.3"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</row>
    <row r="386" spans="7:23" s="297" customFormat="1" x14ac:dyDescent="0.3">
      <c r="G386" s="296"/>
      <c r="H386" s="296"/>
      <c r="I386" s="296"/>
      <c r="J386" s="296"/>
      <c r="K386" s="296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6"/>
      <c r="W386" s="296"/>
    </row>
    <row r="387" spans="7:23" s="297" customFormat="1" x14ac:dyDescent="0.3">
      <c r="G387" s="296"/>
      <c r="H387" s="296"/>
      <c r="I387" s="296"/>
      <c r="J387" s="296"/>
      <c r="K387" s="296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</row>
    <row r="388" spans="7:23" s="297" customFormat="1" x14ac:dyDescent="0.3">
      <c r="G388" s="296"/>
      <c r="H388" s="296"/>
      <c r="I388" s="296"/>
      <c r="J388" s="296"/>
      <c r="K388" s="296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6"/>
      <c r="W388" s="296"/>
    </row>
    <row r="389" spans="7:23" s="297" customFormat="1" x14ac:dyDescent="0.3">
      <c r="G389" s="296"/>
      <c r="H389" s="296"/>
      <c r="I389" s="296"/>
      <c r="J389" s="296"/>
      <c r="K389" s="296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6"/>
      <c r="W389" s="296"/>
    </row>
    <row r="390" spans="7:23" s="297" customFormat="1" x14ac:dyDescent="0.3"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6"/>
      <c r="W390" s="296"/>
    </row>
    <row r="391" spans="7:23" s="297" customFormat="1" x14ac:dyDescent="0.3">
      <c r="G391" s="296"/>
      <c r="H391" s="296"/>
      <c r="I391" s="296"/>
      <c r="J391" s="296"/>
      <c r="K391" s="296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6"/>
      <c r="W391" s="296"/>
    </row>
    <row r="392" spans="7:23" s="297" customFormat="1" x14ac:dyDescent="0.3">
      <c r="G392" s="296"/>
      <c r="H392" s="296"/>
      <c r="I392" s="296"/>
      <c r="J392" s="296"/>
      <c r="K392" s="296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6"/>
      <c r="W392" s="296"/>
    </row>
    <row r="393" spans="7:23" s="297" customFormat="1" x14ac:dyDescent="0.3">
      <c r="G393" s="296"/>
      <c r="H393" s="296"/>
      <c r="I393" s="296"/>
      <c r="J393" s="296"/>
      <c r="K393" s="296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6"/>
      <c r="W393" s="296"/>
    </row>
    <row r="394" spans="7:23" s="297" customFormat="1" x14ac:dyDescent="0.3">
      <c r="G394" s="296"/>
      <c r="H394" s="296"/>
      <c r="I394" s="296"/>
      <c r="J394" s="296"/>
      <c r="K394" s="296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6"/>
      <c r="W394" s="296"/>
    </row>
    <row r="395" spans="7:23" s="297" customFormat="1" x14ac:dyDescent="0.3">
      <c r="G395" s="296"/>
      <c r="H395" s="296"/>
      <c r="I395" s="296"/>
      <c r="J395" s="296"/>
      <c r="K395" s="296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6"/>
      <c r="W395" s="296"/>
    </row>
    <row r="396" spans="7:23" s="297" customFormat="1" x14ac:dyDescent="0.3">
      <c r="G396" s="296"/>
      <c r="H396" s="296"/>
      <c r="I396" s="296"/>
      <c r="J396" s="296"/>
      <c r="K396" s="296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6"/>
      <c r="W396" s="296"/>
    </row>
    <row r="397" spans="7:23" s="297" customFormat="1" x14ac:dyDescent="0.3">
      <c r="G397" s="296"/>
      <c r="H397" s="296"/>
      <c r="I397" s="296"/>
      <c r="J397" s="296"/>
      <c r="K397" s="296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6"/>
      <c r="W397" s="296"/>
    </row>
    <row r="398" spans="7:23" s="297" customFormat="1" x14ac:dyDescent="0.3"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</row>
    <row r="399" spans="7:23" s="297" customFormat="1" x14ac:dyDescent="0.3"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</row>
    <row r="400" spans="7:23" s="297" customFormat="1" x14ac:dyDescent="0.3"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</row>
    <row r="401" spans="7:23" s="297" customFormat="1" x14ac:dyDescent="0.3"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</row>
    <row r="402" spans="7:23" s="297" customFormat="1" x14ac:dyDescent="0.3"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</row>
    <row r="403" spans="7:23" s="297" customFormat="1" x14ac:dyDescent="0.3">
      <c r="G403" s="296"/>
      <c r="H403" s="296"/>
      <c r="I403" s="296"/>
      <c r="J403" s="296"/>
      <c r="K403" s="296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</row>
    <row r="404" spans="7:23" s="297" customFormat="1" x14ac:dyDescent="0.3">
      <c r="G404" s="296"/>
      <c r="H404" s="296"/>
      <c r="I404" s="296"/>
      <c r="J404" s="296"/>
      <c r="K404" s="296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6"/>
      <c r="W404" s="296"/>
    </row>
    <row r="405" spans="7:23" s="297" customFormat="1" x14ac:dyDescent="0.3">
      <c r="G405" s="296"/>
      <c r="H405" s="296"/>
      <c r="I405" s="296"/>
      <c r="J405" s="296"/>
      <c r="K405" s="296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6"/>
      <c r="W405" s="296"/>
    </row>
    <row r="406" spans="7:23" s="297" customFormat="1" x14ac:dyDescent="0.3">
      <c r="G406" s="296"/>
      <c r="H406" s="296"/>
      <c r="I406" s="296"/>
      <c r="J406" s="296"/>
      <c r="K406" s="296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6"/>
      <c r="W406" s="296"/>
    </row>
    <row r="407" spans="7:23" s="297" customFormat="1" x14ac:dyDescent="0.3">
      <c r="G407" s="296"/>
      <c r="H407" s="296"/>
      <c r="I407" s="296"/>
      <c r="J407" s="296"/>
      <c r="K407" s="296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6"/>
      <c r="W407" s="296"/>
    </row>
    <row r="408" spans="7:23" s="297" customFormat="1" x14ac:dyDescent="0.3">
      <c r="G408" s="296"/>
      <c r="H408" s="296"/>
      <c r="I408" s="296"/>
      <c r="J408" s="296"/>
      <c r="K408" s="296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6"/>
      <c r="W408" s="296"/>
    </row>
    <row r="409" spans="7:23" s="297" customFormat="1" x14ac:dyDescent="0.3">
      <c r="G409" s="296"/>
      <c r="H409" s="296"/>
      <c r="I409" s="296"/>
      <c r="J409" s="296"/>
      <c r="K409" s="296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6"/>
      <c r="W409" s="296"/>
    </row>
    <row r="410" spans="7:23" s="297" customFormat="1" x14ac:dyDescent="0.3"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6"/>
      <c r="W410" s="296"/>
    </row>
    <row r="411" spans="7:23" s="297" customFormat="1" x14ac:dyDescent="0.3">
      <c r="G411" s="296"/>
      <c r="H411" s="296"/>
      <c r="I411" s="296"/>
      <c r="J411" s="296"/>
      <c r="K411" s="296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6"/>
      <c r="W411" s="296"/>
    </row>
    <row r="412" spans="7:23" s="297" customFormat="1" x14ac:dyDescent="0.3">
      <c r="G412" s="296"/>
      <c r="H412" s="296"/>
      <c r="I412" s="296"/>
      <c r="J412" s="296"/>
      <c r="K412" s="296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6"/>
      <c r="W412" s="296"/>
    </row>
    <row r="413" spans="7:23" s="297" customFormat="1" x14ac:dyDescent="0.3">
      <c r="G413" s="296"/>
      <c r="H413" s="296"/>
      <c r="I413" s="296"/>
      <c r="J413" s="296"/>
      <c r="K413" s="296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6"/>
      <c r="W413" s="296"/>
    </row>
    <row r="414" spans="7:23" s="297" customFormat="1" x14ac:dyDescent="0.3">
      <c r="G414" s="296"/>
      <c r="H414" s="296"/>
      <c r="I414" s="296"/>
      <c r="J414" s="296"/>
      <c r="K414" s="296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6"/>
      <c r="W414" s="296"/>
    </row>
    <row r="415" spans="7:23" s="297" customFormat="1" x14ac:dyDescent="0.3">
      <c r="G415" s="296"/>
      <c r="H415" s="296"/>
      <c r="I415" s="296"/>
      <c r="J415" s="296"/>
      <c r="K415" s="296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6"/>
      <c r="W415" s="296"/>
    </row>
    <row r="416" spans="7:23" s="297" customFormat="1" x14ac:dyDescent="0.3">
      <c r="G416" s="296"/>
      <c r="H416" s="296"/>
      <c r="I416" s="296"/>
      <c r="J416" s="296"/>
      <c r="K416" s="296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6"/>
      <c r="W416" s="296"/>
    </row>
    <row r="417" spans="7:23" s="297" customFormat="1" x14ac:dyDescent="0.3">
      <c r="G417" s="296"/>
      <c r="H417" s="296"/>
      <c r="I417" s="296"/>
      <c r="J417" s="296"/>
      <c r="K417" s="296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6"/>
      <c r="W417" s="296"/>
    </row>
    <row r="418" spans="7:23" s="297" customFormat="1" x14ac:dyDescent="0.3">
      <c r="G418" s="296"/>
      <c r="H418" s="296"/>
      <c r="I418" s="296"/>
      <c r="J418" s="296"/>
      <c r="K418" s="296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6"/>
      <c r="W418" s="296"/>
    </row>
    <row r="419" spans="7:23" s="297" customFormat="1" x14ac:dyDescent="0.3">
      <c r="G419" s="296"/>
      <c r="H419" s="296"/>
      <c r="I419" s="296"/>
      <c r="J419" s="296"/>
      <c r="K419" s="296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6"/>
      <c r="W419" s="296"/>
    </row>
    <row r="420" spans="7:23" s="297" customFormat="1" x14ac:dyDescent="0.3">
      <c r="G420" s="296"/>
      <c r="H420" s="296"/>
      <c r="I420" s="296"/>
      <c r="J420" s="296"/>
      <c r="K420" s="296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6"/>
      <c r="W420" s="296"/>
    </row>
    <row r="421" spans="7:23" s="297" customFormat="1" x14ac:dyDescent="0.3">
      <c r="G421" s="296"/>
      <c r="H421" s="296"/>
      <c r="I421" s="296"/>
      <c r="J421" s="296"/>
      <c r="K421" s="296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6"/>
      <c r="W421" s="296"/>
    </row>
    <row r="422" spans="7:23" s="297" customFormat="1" x14ac:dyDescent="0.3">
      <c r="G422" s="296"/>
      <c r="H422" s="296"/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6"/>
      <c r="W422" s="296"/>
    </row>
    <row r="423" spans="7:23" s="297" customFormat="1" x14ac:dyDescent="0.3">
      <c r="G423" s="296"/>
      <c r="H423" s="296"/>
      <c r="I423" s="296"/>
      <c r="J423" s="296"/>
      <c r="K423" s="296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6"/>
      <c r="W423" s="296"/>
    </row>
    <row r="424" spans="7:23" s="297" customFormat="1" x14ac:dyDescent="0.3">
      <c r="G424" s="296"/>
      <c r="H424" s="296"/>
      <c r="I424" s="296"/>
      <c r="J424" s="296"/>
      <c r="K424" s="296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6"/>
      <c r="W424" s="296"/>
    </row>
    <row r="425" spans="7:23" s="297" customFormat="1" x14ac:dyDescent="0.3">
      <c r="G425" s="296"/>
      <c r="H425" s="296"/>
      <c r="I425" s="296"/>
      <c r="J425" s="296"/>
      <c r="K425" s="296"/>
      <c r="L425" s="296"/>
      <c r="M425" s="296"/>
      <c r="N425" s="296"/>
      <c r="O425" s="296"/>
      <c r="P425" s="296"/>
      <c r="Q425" s="296"/>
      <c r="R425" s="296"/>
      <c r="S425" s="296"/>
      <c r="T425" s="296"/>
      <c r="U425" s="296"/>
      <c r="V425" s="296"/>
      <c r="W425" s="296"/>
    </row>
    <row r="426" spans="7:23" s="297" customFormat="1" x14ac:dyDescent="0.3">
      <c r="G426" s="296"/>
      <c r="H426" s="296"/>
      <c r="I426" s="296"/>
      <c r="J426" s="296"/>
      <c r="K426" s="296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6"/>
      <c r="W426" s="296"/>
    </row>
    <row r="427" spans="7:23" s="297" customFormat="1" x14ac:dyDescent="0.3"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</row>
    <row r="428" spans="7:23" s="297" customFormat="1" x14ac:dyDescent="0.3">
      <c r="G428" s="296"/>
      <c r="H428" s="296"/>
      <c r="I428" s="296"/>
      <c r="J428" s="296"/>
      <c r="K428" s="296"/>
      <c r="L428" s="296"/>
      <c r="M428" s="296"/>
      <c r="N428" s="296"/>
      <c r="O428" s="296"/>
      <c r="P428" s="296"/>
      <c r="Q428" s="296"/>
      <c r="R428" s="296"/>
      <c r="S428" s="296"/>
      <c r="T428" s="296"/>
      <c r="U428" s="296"/>
      <c r="V428" s="296"/>
      <c r="W428" s="296"/>
    </row>
    <row r="429" spans="7:23" s="297" customFormat="1" x14ac:dyDescent="0.3">
      <c r="G429" s="296"/>
      <c r="H429" s="296"/>
      <c r="I429" s="296"/>
      <c r="J429" s="296"/>
      <c r="K429" s="296"/>
      <c r="L429" s="296"/>
      <c r="M429" s="296"/>
      <c r="N429" s="296"/>
      <c r="O429" s="296"/>
      <c r="P429" s="296"/>
      <c r="Q429" s="296"/>
      <c r="R429" s="296"/>
      <c r="S429" s="296"/>
      <c r="T429" s="296"/>
      <c r="U429" s="296"/>
      <c r="V429" s="296"/>
      <c r="W429" s="296"/>
    </row>
    <row r="430" spans="7:23" s="297" customFormat="1" x14ac:dyDescent="0.3">
      <c r="G430" s="296"/>
      <c r="H430" s="296"/>
      <c r="I430" s="296"/>
      <c r="J430" s="296"/>
      <c r="K430" s="296"/>
      <c r="L430" s="296"/>
      <c r="M430" s="296"/>
      <c r="N430" s="296"/>
      <c r="O430" s="296"/>
      <c r="P430" s="296"/>
      <c r="Q430" s="296"/>
      <c r="R430" s="296"/>
      <c r="S430" s="296"/>
      <c r="T430" s="296"/>
      <c r="U430" s="296"/>
      <c r="V430" s="296"/>
      <c r="W430" s="296"/>
    </row>
    <row r="431" spans="7:23" s="297" customFormat="1" x14ac:dyDescent="0.3">
      <c r="G431" s="296"/>
      <c r="H431" s="296"/>
      <c r="I431" s="296"/>
      <c r="J431" s="296"/>
      <c r="K431" s="296"/>
      <c r="L431" s="296"/>
      <c r="M431" s="296"/>
      <c r="N431" s="296"/>
      <c r="O431" s="296"/>
      <c r="P431" s="296"/>
      <c r="Q431" s="296"/>
      <c r="R431" s="296"/>
      <c r="S431" s="296"/>
      <c r="T431" s="296"/>
      <c r="U431" s="296"/>
      <c r="V431" s="296"/>
      <c r="W431" s="296"/>
    </row>
    <row r="432" spans="7:23" s="297" customFormat="1" x14ac:dyDescent="0.3">
      <c r="G432" s="296"/>
      <c r="H432" s="296"/>
      <c r="I432" s="296"/>
      <c r="J432" s="296"/>
      <c r="K432" s="296"/>
      <c r="L432" s="296"/>
      <c r="M432" s="296"/>
      <c r="N432" s="296"/>
      <c r="O432" s="296"/>
      <c r="P432" s="296"/>
      <c r="Q432" s="296"/>
      <c r="R432" s="296"/>
      <c r="S432" s="296"/>
      <c r="T432" s="296"/>
      <c r="U432" s="296"/>
      <c r="V432" s="296"/>
      <c r="W432" s="296"/>
    </row>
    <row r="433" spans="7:23" s="297" customFormat="1" x14ac:dyDescent="0.3">
      <c r="G433" s="296"/>
      <c r="H433" s="296"/>
      <c r="I433" s="296"/>
      <c r="J433" s="296"/>
      <c r="K433" s="296"/>
      <c r="L433" s="296"/>
      <c r="M433" s="296"/>
      <c r="N433" s="296"/>
      <c r="O433" s="296"/>
      <c r="P433" s="296"/>
      <c r="Q433" s="296"/>
      <c r="R433" s="296"/>
      <c r="S433" s="296"/>
      <c r="T433" s="296"/>
      <c r="U433" s="296"/>
      <c r="V433" s="296"/>
      <c r="W433" s="296"/>
    </row>
    <row r="434" spans="7:23" s="297" customFormat="1" x14ac:dyDescent="0.3">
      <c r="G434" s="296"/>
      <c r="H434" s="296"/>
      <c r="I434" s="296"/>
      <c r="J434" s="296"/>
      <c r="K434" s="296"/>
      <c r="L434" s="296"/>
      <c r="M434" s="296"/>
      <c r="N434" s="296"/>
      <c r="O434" s="296"/>
      <c r="P434" s="296"/>
      <c r="Q434" s="296"/>
      <c r="R434" s="296"/>
      <c r="S434" s="296"/>
      <c r="T434" s="296"/>
      <c r="U434" s="296"/>
      <c r="V434" s="296"/>
      <c r="W434" s="296"/>
    </row>
    <row r="435" spans="7:23" s="297" customFormat="1" x14ac:dyDescent="0.3">
      <c r="G435" s="296"/>
      <c r="H435" s="296"/>
      <c r="I435" s="296"/>
      <c r="J435" s="296"/>
      <c r="K435" s="296"/>
      <c r="L435" s="296"/>
      <c r="M435" s="296"/>
      <c r="N435" s="296"/>
      <c r="O435" s="296"/>
      <c r="P435" s="296"/>
      <c r="Q435" s="296"/>
      <c r="R435" s="296"/>
      <c r="S435" s="296"/>
      <c r="T435" s="296"/>
      <c r="U435" s="296"/>
      <c r="V435" s="296"/>
      <c r="W435" s="296"/>
    </row>
    <row r="436" spans="7:23" s="297" customFormat="1" x14ac:dyDescent="0.3">
      <c r="G436" s="296"/>
      <c r="H436" s="296"/>
      <c r="I436" s="296"/>
      <c r="J436" s="296"/>
      <c r="K436" s="296"/>
      <c r="L436" s="296"/>
      <c r="M436" s="296"/>
      <c r="N436" s="296"/>
      <c r="O436" s="296"/>
      <c r="P436" s="296"/>
      <c r="Q436" s="296"/>
      <c r="R436" s="296"/>
      <c r="S436" s="296"/>
      <c r="T436" s="296"/>
      <c r="U436" s="296"/>
      <c r="V436" s="296"/>
      <c r="W436" s="296"/>
    </row>
    <row r="437" spans="7:23" s="297" customFormat="1" x14ac:dyDescent="0.3">
      <c r="G437" s="296"/>
      <c r="H437" s="296"/>
      <c r="I437" s="296"/>
      <c r="J437" s="296"/>
      <c r="K437" s="296"/>
      <c r="L437" s="296"/>
      <c r="M437" s="296"/>
      <c r="N437" s="296"/>
      <c r="O437" s="296"/>
      <c r="P437" s="296"/>
      <c r="Q437" s="296"/>
      <c r="R437" s="296"/>
      <c r="S437" s="296"/>
      <c r="T437" s="296"/>
      <c r="U437" s="296"/>
      <c r="V437" s="296"/>
      <c r="W437" s="296"/>
    </row>
    <row r="438" spans="7:23" s="297" customFormat="1" x14ac:dyDescent="0.3">
      <c r="G438" s="296"/>
      <c r="H438" s="296"/>
      <c r="I438" s="296"/>
      <c r="J438" s="296"/>
      <c r="K438" s="296"/>
      <c r="L438" s="296"/>
      <c r="M438" s="296"/>
      <c r="N438" s="296"/>
      <c r="O438" s="296"/>
      <c r="P438" s="296"/>
      <c r="Q438" s="296"/>
      <c r="R438" s="296"/>
      <c r="S438" s="296"/>
      <c r="T438" s="296"/>
      <c r="U438" s="296"/>
      <c r="V438" s="296"/>
      <c r="W438" s="296"/>
    </row>
    <row r="439" spans="7:23" s="297" customFormat="1" x14ac:dyDescent="0.3">
      <c r="G439" s="296"/>
      <c r="H439" s="296"/>
      <c r="I439" s="296"/>
      <c r="J439" s="296"/>
      <c r="K439" s="296"/>
      <c r="L439" s="296"/>
      <c r="M439" s="296"/>
      <c r="N439" s="296"/>
      <c r="O439" s="296"/>
      <c r="P439" s="296"/>
      <c r="Q439" s="296"/>
      <c r="R439" s="296"/>
      <c r="S439" s="296"/>
      <c r="T439" s="296"/>
      <c r="U439" s="296"/>
      <c r="V439" s="296"/>
      <c r="W439" s="296"/>
    </row>
    <row r="440" spans="7:23" s="297" customFormat="1" x14ac:dyDescent="0.3">
      <c r="G440" s="296"/>
      <c r="H440" s="296"/>
      <c r="I440" s="296"/>
      <c r="J440" s="296"/>
      <c r="K440" s="296"/>
      <c r="L440" s="296"/>
      <c r="M440" s="296"/>
      <c r="N440" s="296"/>
      <c r="O440" s="296"/>
      <c r="P440" s="296"/>
      <c r="Q440" s="296"/>
      <c r="R440" s="296"/>
      <c r="S440" s="296"/>
      <c r="T440" s="296"/>
      <c r="U440" s="296"/>
      <c r="V440" s="296"/>
      <c r="W440" s="296"/>
    </row>
    <row r="441" spans="7:23" s="297" customFormat="1" x14ac:dyDescent="0.3">
      <c r="G441" s="296"/>
      <c r="H441" s="296"/>
      <c r="I441" s="296"/>
      <c r="J441" s="296"/>
      <c r="K441" s="296"/>
      <c r="L441" s="296"/>
      <c r="M441" s="296"/>
      <c r="N441" s="296"/>
      <c r="O441" s="296"/>
      <c r="P441" s="296"/>
      <c r="Q441" s="296"/>
      <c r="R441" s="296"/>
      <c r="S441" s="296"/>
      <c r="T441" s="296"/>
      <c r="U441" s="296"/>
      <c r="V441" s="296"/>
      <c r="W441" s="296"/>
    </row>
    <row r="442" spans="7:23" s="297" customFormat="1" x14ac:dyDescent="0.3">
      <c r="G442" s="296"/>
      <c r="H442" s="296"/>
      <c r="I442" s="296"/>
      <c r="J442" s="296"/>
      <c r="K442" s="296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6"/>
      <c r="W442" s="296"/>
    </row>
    <row r="443" spans="7:23" s="297" customFormat="1" x14ac:dyDescent="0.3">
      <c r="G443" s="296"/>
      <c r="H443" s="296"/>
      <c r="I443" s="296"/>
      <c r="J443" s="296"/>
      <c r="K443" s="296"/>
      <c r="L443" s="296"/>
      <c r="M443" s="296"/>
      <c r="N443" s="296"/>
      <c r="O443" s="296"/>
      <c r="P443" s="296"/>
      <c r="Q443" s="296"/>
      <c r="R443" s="296"/>
      <c r="S443" s="296"/>
      <c r="T443" s="296"/>
      <c r="U443" s="296"/>
      <c r="V443" s="296"/>
      <c r="W443" s="296"/>
    </row>
    <row r="444" spans="7:23" s="297" customFormat="1" x14ac:dyDescent="0.3">
      <c r="G444" s="296"/>
      <c r="H444" s="296"/>
      <c r="I444" s="296"/>
      <c r="J444" s="296"/>
      <c r="K444" s="296"/>
      <c r="L444" s="296"/>
      <c r="M444" s="296"/>
      <c r="N444" s="296"/>
      <c r="O444" s="296"/>
      <c r="P444" s="296"/>
      <c r="Q444" s="296"/>
      <c r="R444" s="296"/>
      <c r="S444" s="296"/>
      <c r="T444" s="296"/>
      <c r="U444" s="296"/>
      <c r="V444" s="296"/>
      <c r="W444" s="296"/>
    </row>
    <row r="445" spans="7:23" s="297" customFormat="1" x14ac:dyDescent="0.3">
      <c r="G445" s="296"/>
      <c r="H445" s="296"/>
      <c r="I445" s="296"/>
      <c r="J445" s="296"/>
      <c r="K445" s="296"/>
      <c r="L445" s="296"/>
      <c r="M445" s="296"/>
      <c r="N445" s="296"/>
      <c r="O445" s="296"/>
      <c r="P445" s="296"/>
      <c r="Q445" s="296"/>
      <c r="R445" s="296"/>
      <c r="S445" s="296"/>
      <c r="T445" s="296"/>
      <c r="U445" s="296"/>
      <c r="V445" s="296"/>
      <c r="W445" s="296"/>
    </row>
    <row r="446" spans="7:23" s="297" customFormat="1" x14ac:dyDescent="0.3">
      <c r="G446" s="296"/>
      <c r="H446" s="296"/>
      <c r="I446" s="296"/>
      <c r="J446" s="296"/>
      <c r="K446" s="296"/>
      <c r="L446" s="296"/>
      <c r="M446" s="296"/>
      <c r="N446" s="296"/>
      <c r="O446" s="296"/>
      <c r="P446" s="296"/>
      <c r="Q446" s="296"/>
      <c r="R446" s="296"/>
      <c r="S446" s="296"/>
      <c r="T446" s="296"/>
      <c r="U446" s="296"/>
      <c r="V446" s="296"/>
      <c r="W446" s="296"/>
    </row>
    <row r="447" spans="7:23" s="297" customFormat="1" x14ac:dyDescent="0.3">
      <c r="G447" s="296"/>
      <c r="H447" s="296"/>
      <c r="I447" s="296"/>
      <c r="J447" s="296"/>
      <c r="K447" s="296"/>
      <c r="L447" s="296"/>
      <c r="M447" s="296"/>
      <c r="N447" s="296"/>
      <c r="O447" s="296"/>
      <c r="P447" s="296"/>
      <c r="Q447" s="296"/>
      <c r="R447" s="296"/>
      <c r="S447" s="296"/>
      <c r="T447" s="296"/>
      <c r="U447" s="296"/>
      <c r="V447" s="296"/>
      <c r="W447" s="296"/>
    </row>
    <row r="448" spans="7:23" s="297" customFormat="1" x14ac:dyDescent="0.3">
      <c r="G448" s="296"/>
      <c r="H448" s="296"/>
      <c r="I448" s="296"/>
      <c r="J448" s="296"/>
      <c r="K448" s="296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6"/>
      <c r="W448" s="296"/>
    </row>
    <row r="449" spans="7:23" s="297" customFormat="1" x14ac:dyDescent="0.3">
      <c r="G449" s="296"/>
      <c r="H449" s="296"/>
      <c r="I449" s="296"/>
      <c r="J449" s="296"/>
      <c r="K449" s="296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6"/>
      <c r="W449" s="296"/>
    </row>
    <row r="450" spans="7:23" s="297" customFormat="1" x14ac:dyDescent="0.3">
      <c r="G450" s="296"/>
      <c r="H450" s="296"/>
      <c r="I450" s="296"/>
      <c r="J450" s="296"/>
      <c r="K450" s="296"/>
      <c r="L450" s="296"/>
      <c r="M450" s="296"/>
      <c r="N450" s="296"/>
      <c r="O450" s="296"/>
      <c r="P450" s="296"/>
      <c r="Q450" s="296"/>
      <c r="R450" s="296"/>
      <c r="S450" s="296"/>
      <c r="T450" s="296"/>
      <c r="U450" s="296"/>
      <c r="V450" s="296"/>
      <c r="W450" s="296"/>
    </row>
    <row r="451" spans="7:23" s="297" customFormat="1" x14ac:dyDescent="0.3">
      <c r="G451" s="296"/>
      <c r="H451" s="296"/>
      <c r="I451" s="296"/>
      <c r="J451" s="296"/>
      <c r="K451" s="296"/>
      <c r="L451" s="296"/>
      <c r="M451" s="296"/>
      <c r="N451" s="296"/>
      <c r="O451" s="296"/>
      <c r="P451" s="296"/>
      <c r="Q451" s="296"/>
      <c r="R451" s="296"/>
      <c r="S451" s="296"/>
      <c r="T451" s="296"/>
      <c r="U451" s="296"/>
      <c r="V451" s="296"/>
      <c r="W451" s="296"/>
    </row>
    <row r="452" spans="7:23" s="297" customFormat="1" x14ac:dyDescent="0.3">
      <c r="G452" s="296"/>
      <c r="H452" s="296"/>
      <c r="I452" s="296"/>
      <c r="J452" s="296"/>
      <c r="K452" s="296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  <c r="V452" s="296"/>
      <c r="W452" s="296"/>
    </row>
    <row r="453" spans="7:23" s="297" customFormat="1" x14ac:dyDescent="0.3">
      <c r="G453" s="296"/>
      <c r="H453" s="296"/>
      <c r="I453" s="296"/>
      <c r="J453" s="296"/>
      <c r="K453" s="296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6"/>
      <c r="W453" s="296"/>
    </row>
    <row r="454" spans="7:23" s="297" customFormat="1" x14ac:dyDescent="0.3">
      <c r="G454" s="296"/>
      <c r="H454" s="296"/>
      <c r="I454" s="296"/>
      <c r="J454" s="296"/>
      <c r="K454" s="296"/>
      <c r="L454" s="296"/>
      <c r="M454" s="296"/>
      <c r="N454" s="296"/>
      <c r="O454" s="296"/>
      <c r="P454" s="296"/>
      <c r="Q454" s="296"/>
      <c r="R454" s="296"/>
      <c r="S454" s="296"/>
      <c r="T454" s="296"/>
      <c r="U454" s="296"/>
      <c r="V454" s="296"/>
      <c r="W454" s="296"/>
    </row>
    <row r="455" spans="7:23" s="297" customFormat="1" x14ac:dyDescent="0.3">
      <c r="G455" s="296"/>
      <c r="H455" s="296"/>
      <c r="I455" s="296"/>
      <c r="J455" s="296"/>
      <c r="K455" s="296"/>
      <c r="L455" s="296"/>
      <c r="M455" s="296"/>
      <c r="N455" s="296"/>
      <c r="O455" s="296"/>
      <c r="P455" s="296"/>
      <c r="Q455" s="296"/>
      <c r="R455" s="296"/>
      <c r="S455" s="296"/>
      <c r="T455" s="296"/>
      <c r="U455" s="296"/>
      <c r="V455" s="296"/>
      <c r="W455" s="296"/>
    </row>
    <row r="456" spans="7:23" s="297" customFormat="1" x14ac:dyDescent="0.3">
      <c r="G456" s="296"/>
      <c r="H456" s="296"/>
      <c r="I456" s="296"/>
      <c r="J456" s="296"/>
      <c r="K456" s="296"/>
      <c r="L456" s="296"/>
      <c r="M456" s="296"/>
      <c r="N456" s="296"/>
      <c r="O456" s="296"/>
      <c r="P456" s="296"/>
      <c r="Q456" s="296"/>
      <c r="R456" s="296"/>
      <c r="S456" s="296"/>
      <c r="T456" s="296"/>
      <c r="U456" s="296"/>
      <c r="V456" s="296"/>
      <c r="W456" s="296"/>
    </row>
    <row r="457" spans="7:23" s="297" customFormat="1" x14ac:dyDescent="0.3">
      <c r="G457" s="296"/>
      <c r="H457" s="296"/>
      <c r="I457" s="296"/>
      <c r="J457" s="296"/>
      <c r="K457" s="296"/>
      <c r="L457" s="296"/>
      <c r="M457" s="296"/>
      <c r="N457" s="296"/>
      <c r="O457" s="296"/>
      <c r="P457" s="296"/>
      <c r="Q457" s="296"/>
      <c r="R457" s="296"/>
      <c r="S457" s="296"/>
      <c r="T457" s="296"/>
      <c r="U457" s="296"/>
      <c r="V457" s="296"/>
      <c r="W457" s="296"/>
    </row>
    <row r="458" spans="7:23" s="297" customFormat="1" x14ac:dyDescent="0.3">
      <c r="G458" s="296"/>
      <c r="H458" s="296"/>
      <c r="I458" s="296"/>
      <c r="J458" s="296"/>
      <c r="K458" s="296"/>
      <c r="L458" s="296"/>
      <c r="M458" s="296"/>
      <c r="N458" s="296"/>
      <c r="O458" s="296"/>
      <c r="P458" s="296"/>
      <c r="Q458" s="296"/>
      <c r="R458" s="296"/>
      <c r="S458" s="296"/>
      <c r="T458" s="296"/>
      <c r="U458" s="296"/>
      <c r="V458" s="296"/>
      <c r="W458" s="296"/>
    </row>
    <row r="459" spans="7:23" s="297" customFormat="1" x14ac:dyDescent="0.3">
      <c r="G459" s="296"/>
      <c r="H459" s="296"/>
      <c r="I459" s="296"/>
      <c r="J459" s="296"/>
      <c r="K459" s="296"/>
      <c r="L459" s="296"/>
      <c r="M459" s="296"/>
      <c r="N459" s="296"/>
      <c r="O459" s="296"/>
      <c r="P459" s="296"/>
      <c r="Q459" s="296"/>
      <c r="R459" s="296"/>
      <c r="S459" s="296"/>
      <c r="T459" s="296"/>
      <c r="U459" s="296"/>
      <c r="V459" s="296"/>
      <c r="W459" s="296"/>
    </row>
    <row r="460" spans="7:23" s="297" customFormat="1" x14ac:dyDescent="0.3">
      <c r="G460" s="296"/>
      <c r="H460" s="296"/>
      <c r="I460" s="296"/>
      <c r="J460" s="296"/>
      <c r="K460" s="296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6"/>
      <c r="W460" s="296"/>
    </row>
    <row r="461" spans="7:23" s="297" customFormat="1" x14ac:dyDescent="0.3">
      <c r="G461" s="296"/>
      <c r="H461" s="296"/>
      <c r="I461" s="296"/>
      <c r="J461" s="296"/>
      <c r="K461" s="296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6"/>
      <c r="W461" s="296"/>
    </row>
    <row r="462" spans="7:23" s="297" customFormat="1" x14ac:dyDescent="0.3">
      <c r="G462" s="296"/>
      <c r="H462" s="296"/>
      <c r="I462" s="296"/>
      <c r="J462" s="296"/>
      <c r="K462" s="296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6"/>
      <c r="W462" s="296"/>
    </row>
    <row r="463" spans="7:23" s="297" customFormat="1" x14ac:dyDescent="0.3">
      <c r="G463" s="296"/>
      <c r="H463" s="296"/>
      <c r="I463" s="296"/>
      <c r="J463" s="296"/>
      <c r="K463" s="296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6"/>
      <c r="W463" s="296"/>
    </row>
    <row r="464" spans="7:23" s="297" customFormat="1" x14ac:dyDescent="0.3">
      <c r="G464" s="296"/>
      <c r="H464" s="296"/>
      <c r="I464" s="296"/>
      <c r="J464" s="296"/>
      <c r="K464" s="296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6"/>
      <c r="W464" s="296"/>
    </row>
    <row r="465" spans="7:23" s="297" customFormat="1" x14ac:dyDescent="0.3">
      <c r="G465" s="296"/>
      <c r="H465" s="296"/>
      <c r="I465" s="296"/>
      <c r="J465" s="296"/>
      <c r="K465" s="296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6"/>
      <c r="W465" s="296"/>
    </row>
    <row r="466" spans="7:23" s="297" customFormat="1" x14ac:dyDescent="0.3">
      <c r="G466" s="296"/>
      <c r="H466" s="296"/>
      <c r="I466" s="296"/>
      <c r="J466" s="296"/>
      <c r="K466" s="296"/>
      <c r="L466" s="296"/>
      <c r="M466" s="296"/>
      <c r="N466" s="296"/>
      <c r="O466" s="296"/>
      <c r="P466" s="296"/>
      <c r="Q466" s="296"/>
      <c r="R466" s="296"/>
      <c r="S466" s="296"/>
      <c r="T466" s="296"/>
      <c r="U466" s="296"/>
      <c r="V466" s="296"/>
      <c r="W466" s="296"/>
    </row>
    <row r="467" spans="7:23" s="297" customFormat="1" x14ac:dyDescent="0.3">
      <c r="G467" s="296"/>
      <c r="H467" s="296"/>
      <c r="I467" s="296"/>
      <c r="J467" s="296"/>
      <c r="K467" s="296"/>
      <c r="L467" s="296"/>
      <c r="M467" s="296"/>
      <c r="N467" s="296"/>
      <c r="O467" s="296"/>
      <c r="P467" s="296"/>
      <c r="Q467" s="296"/>
      <c r="R467" s="296"/>
      <c r="S467" s="296"/>
      <c r="T467" s="296"/>
      <c r="U467" s="296"/>
      <c r="V467" s="296"/>
      <c r="W467" s="296"/>
    </row>
    <row r="468" spans="7:23" s="297" customFormat="1" x14ac:dyDescent="0.3">
      <c r="G468" s="296"/>
      <c r="H468" s="296"/>
      <c r="I468" s="296"/>
      <c r="J468" s="296"/>
      <c r="K468" s="296"/>
      <c r="L468" s="296"/>
      <c r="M468" s="296"/>
      <c r="N468" s="296"/>
      <c r="O468" s="296"/>
      <c r="P468" s="296"/>
      <c r="Q468" s="296"/>
      <c r="R468" s="296"/>
      <c r="S468" s="296"/>
      <c r="T468" s="296"/>
      <c r="U468" s="296"/>
      <c r="V468" s="296"/>
      <c r="W468" s="296"/>
    </row>
    <row r="469" spans="7:23" s="297" customFormat="1" x14ac:dyDescent="0.3"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6"/>
      <c r="U469" s="296"/>
      <c r="V469" s="296"/>
      <c r="W469" s="296"/>
    </row>
    <row r="470" spans="7:23" s="297" customFormat="1" x14ac:dyDescent="0.3">
      <c r="G470" s="296"/>
      <c r="H470" s="296"/>
      <c r="I470" s="296"/>
      <c r="J470" s="296"/>
      <c r="K470" s="296"/>
      <c r="L470" s="296"/>
      <c r="M470" s="296"/>
      <c r="N470" s="296"/>
      <c r="O470" s="296"/>
      <c r="P470" s="296"/>
      <c r="Q470" s="296"/>
      <c r="R470" s="296"/>
      <c r="S470" s="296"/>
      <c r="T470" s="296"/>
      <c r="U470" s="296"/>
      <c r="V470" s="296"/>
      <c r="W470" s="296"/>
    </row>
    <row r="471" spans="7:23" s="297" customFormat="1" x14ac:dyDescent="0.3">
      <c r="G471" s="296"/>
      <c r="H471" s="296"/>
      <c r="I471" s="296"/>
      <c r="J471" s="296"/>
      <c r="K471" s="296"/>
      <c r="L471" s="296"/>
      <c r="M471" s="296"/>
      <c r="N471" s="296"/>
      <c r="O471" s="296"/>
      <c r="P471" s="296"/>
      <c r="Q471" s="296"/>
      <c r="R471" s="296"/>
      <c r="S471" s="296"/>
      <c r="T471" s="296"/>
      <c r="U471" s="296"/>
      <c r="V471" s="296"/>
      <c r="W471" s="296"/>
    </row>
    <row r="472" spans="7:23" s="297" customFormat="1" x14ac:dyDescent="0.3">
      <c r="G472" s="296"/>
      <c r="H472" s="296"/>
      <c r="I472" s="296"/>
      <c r="J472" s="296"/>
      <c r="K472" s="296"/>
      <c r="L472" s="296"/>
      <c r="M472" s="296"/>
      <c r="N472" s="296"/>
      <c r="O472" s="296"/>
      <c r="P472" s="296"/>
      <c r="Q472" s="296"/>
      <c r="R472" s="296"/>
      <c r="S472" s="296"/>
      <c r="T472" s="296"/>
      <c r="U472" s="296"/>
      <c r="V472" s="296"/>
      <c r="W472" s="296"/>
    </row>
    <row r="473" spans="7:23" s="297" customFormat="1" x14ac:dyDescent="0.3">
      <c r="G473" s="296"/>
      <c r="H473" s="296"/>
      <c r="I473" s="296"/>
      <c r="J473" s="296"/>
      <c r="K473" s="296"/>
      <c r="L473" s="296"/>
      <c r="M473" s="296"/>
      <c r="N473" s="296"/>
      <c r="O473" s="296"/>
      <c r="P473" s="296"/>
      <c r="Q473" s="296"/>
      <c r="R473" s="296"/>
      <c r="S473" s="296"/>
      <c r="T473" s="296"/>
      <c r="U473" s="296"/>
      <c r="V473" s="296"/>
      <c r="W473" s="296"/>
    </row>
    <row r="474" spans="7:23" s="297" customFormat="1" x14ac:dyDescent="0.3">
      <c r="G474" s="296"/>
      <c r="H474" s="296"/>
      <c r="I474" s="296"/>
      <c r="J474" s="296"/>
      <c r="K474" s="296"/>
      <c r="L474" s="296"/>
      <c r="M474" s="296"/>
      <c r="N474" s="296"/>
      <c r="O474" s="296"/>
      <c r="P474" s="296"/>
      <c r="Q474" s="296"/>
      <c r="R474" s="296"/>
      <c r="S474" s="296"/>
      <c r="T474" s="296"/>
      <c r="U474" s="296"/>
      <c r="V474" s="296"/>
      <c r="W474" s="296"/>
    </row>
    <row r="475" spans="7:23" s="297" customFormat="1" x14ac:dyDescent="0.3">
      <c r="G475" s="296"/>
      <c r="H475" s="296"/>
      <c r="I475" s="296"/>
      <c r="J475" s="296"/>
      <c r="K475" s="296"/>
      <c r="L475" s="296"/>
      <c r="M475" s="296"/>
      <c r="N475" s="296"/>
      <c r="O475" s="296"/>
      <c r="P475" s="296"/>
      <c r="Q475" s="296"/>
      <c r="R475" s="296"/>
      <c r="S475" s="296"/>
      <c r="T475" s="296"/>
      <c r="U475" s="296"/>
      <c r="V475" s="296"/>
      <c r="W475" s="296"/>
    </row>
    <row r="476" spans="7:23" s="297" customFormat="1" x14ac:dyDescent="0.3">
      <c r="G476" s="296"/>
      <c r="H476" s="296"/>
      <c r="I476" s="296"/>
      <c r="J476" s="296"/>
      <c r="K476" s="296"/>
      <c r="L476" s="296"/>
      <c r="M476" s="296"/>
      <c r="N476" s="296"/>
      <c r="O476" s="296"/>
      <c r="P476" s="296"/>
      <c r="Q476" s="296"/>
      <c r="R476" s="296"/>
      <c r="S476" s="296"/>
      <c r="T476" s="296"/>
      <c r="U476" s="296"/>
      <c r="V476" s="296"/>
      <c r="W476" s="296"/>
    </row>
    <row r="477" spans="7:23" s="297" customFormat="1" x14ac:dyDescent="0.3">
      <c r="G477" s="296"/>
      <c r="H477" s="296"/>
      <c r="I477" s="296"/>
      <c r="J477" s="296"/>
      <c r="K477" s="296"/>
      <c r="L477" s="296"/>
      <c r="M477" s="296"/>
      <c r="N477" s="296"/>
      <c r="O477" s="296"/>
      <c r="P477" s="296"/>
      <c r="Q477" s="296"/>
      <c r="R477" s="296"/>
      <c r="S477" s="296"/>
      <c r="T477" s="296"/>
      <c r="U477" s="296"/>
      <c r="V477" s="296"/>
      <c r="W477" s="296"/>
    </row>
    <row r="478" spans="7:23" s="297" customFormat="1" x14ac:dyDescent="0.3">
      <c r="G478" s="296"/>
      <c r="H478" s="296"/>
      <c r="I478" s="296"/>
      <c r="J478" s="296"/>
      <c r="K478" s="296"/>
      <c r="L478" s="296"/>
      <c r="M478" s="296"/>
      <c r="N478" s="296"/>
      <c r="O478" s="296"/>
      <c r="P478" s="296"/>
      <c r="Q478" s="296"/>
      <c r="R478" s="296"/>
      <c r="S478" s="296"/>
      <c r="T478" s="296"/>
      <c r="U478" s="296"/>
      <c r="V478" s="296"/>
      <c r="W478" s="296"/>
    </row>
    <row r="479" spans="7:23" s="297" customFormat="1" x14ac:dyDescent="0.3">
      <c r="G479" s="296"/>
      <c r="H479" s="296"/>
      <c r="I479" s="296"/>
      <c r="J479" s="296"/>
      <c r="K479" s="296"/>
      <c r="L479" s="296"/>
      <c r="M479" s="296"/>
      <c r="N479" s="296"/>
      <c r="O479" s="296"/>
      <c r="P479" s="296"/>
      <c r="Q479" s="296"/>
      <c r="R479" s="296"/>
      <c r="S479" s="296"/>
      <c r="T479" s="296"/>
      <c r="U479" s="296"/>
      <c r="V479" s="296"/>
      <c r="W479" s="296"/>
    </row>
    <row r="480" spans="7:23" s="297" customFormat="1" x14ac:dyDescent="0.3">
      <c r="G480" s="296"/>
      <c r="H480" s="296"/>
      <c r="I480" s="296"/>
      <c r="J480" s="296"/>
      <c r="K480" s="296"/>
      <c r="L480" s="296"/>
      <c r="M480" s="296"/>
      <c r="N480" s="296"/>
      <c r="O480" s="296"/>
      <c r="P480" s="296"/>
      <c r="Q480" s="296"/>
      <c r="R480" s="296"/>
      <c r="S480" s="296"/>
      <c r="T480" s="296"/>
      <c r="U480" s="296"/>
      <c r="V480" s="296"/>
      <c r="W480" s="296"/>
    </row>
    <row r="481" spans="7:23" s="297" customFormat="1" x14ac:dyDescent="0.3">
      <c r="G481" s="296"/>
      <c r="H481" s="296"/>
      <c r="I481" s="296"/>
      <c r="J481" s="296"/>
      <c r="K481" s="296"/>
      <c r="L481" s="296"/>
      <c r="M481" s="296"/>
      <c r="N481" s="296"/>
      <c r="O481" s="296"/>
      <c r="P481" s="296"/>
      <c r="Q481" s="296"/>
      <c r="R481" s="296"/>
      <c r="S481" s="296"/>
      <c r="T481" s="296"/>
      <c r="U481" s="296"/>
      <c r="V481" s="296"/>
      <c r="W481" s="296"/>
    </row>
    <row r="482" spans="7:23" s="297" customFormat="1" x14ac:dyDescent="0.3">
      <c r="G482" s="296"/>
      <c r="H482" s="296"/>
      <c r="I482" s="296"/>
      <c r="J482" s="296"/>
      <c r="K482" s="296"/>
      <c r="L482" s="296"/>
      <c r="M482" s="296"/>
      <c r="N482" s="296"/>
      <c r="O482" s="296"/>
      <c r="P482" s="296"/>
      <c r="Q482" s="296"/>
      <c r="R482" s="296"/>
      <c r="S482" s="296"/>
      <c r="T482" s="296"/>
      <c r="U482" s="296"/>
      <c r="V482" s="296"/>
      <c r="W482" s="296"/>
    </row>
    <row r="483" spans="7:23" s="297" customFormat="1" x14ac:dyDescent="0.3">
      <c r="G483" s="296"/>
      <c r="H483" s="296"/>
      <c r="I483" s="296"/>
      <c r="J483" s="296"/>
      <c r="K483" s="296"/>
      <c r="L483" s="296"/>
      <c r="M483" s="296"/>
      <c r="N483" s="296"/>
      <c r="O483" s="296"/>
      <c r="P483" s="296"/>
      <c r="Q483" s="296"/>
      <c r="R483" s="296"/>
      <c r="S483" s="296"/>
      <c r="T483" s="296"/>
      <c r="U483" s="296"/>
      <c r="V483" s="296"/>
      <c r="W483" s="296"/>
    </row>
    <row r="484" spans="7:23" s="297" customFormat="1" x14ac:dyDescent="0.3">
      <c r="G484" s="296"/>
      <c r="H484" s="296"/>
      <c r="I484" s="296"/>
      <c r="J484" s="296"/>
      <c r="K484" s="296"/>
      <c r="L484" s="296"/>
      <c r="M484" s="296"/>
      <c r="N484" s="296"/>
      <c r="O484" s="296"/>
      <c r="P484" s="296"/>
      <c r="Q484" s="296"/>
      <c r="R484" s="296"/>
      <c r="S484" s="296"/>
      <c r="T484" s="296"/>
      <c r="U484" s="296"/>
      <c r="V484" s="296"/>
      <c r="W484" s="296"/>
    </row>
    <row r="485" spans="7:23" s="297" customFormat="1" x14ac:dyDescent="0.3">
      <c r="G485" s="296"/>
      <c r="H485" s="296"/>
      <c r="I485" s="296"/>
      <c r="J485" s="296"/>
      <c r="K485" s="296"/>
      <c r="L485" s="296"/>
      <c r="M485" s="296"/>
      <c r="N485" s="296"/>
      <c r="O485" s="296"/>
      <c r="P485" s="296"/>
      <c r="Q485" s="296"/>
      <c r="R485" s="296"/>
      <c r="S485" s="296"/>
      <c r="T485" s="296"/>
      <c r="U485" s="296"/>
      <c r="V485" s="296"/>
      <c r="W485" s="296"/>
    </row>
    <row r="486" spans="7:23" s="297" customFormat="1" x14ac:dyDescent="0.3">
      <c r="G486" s="296"/>
      <c r="H486" s="296"/>
      <c r="I486" s="296"/>
      <c r="J486" s="296"/>
      <c r="K486" s="296"/>
      <c r="L486" s="296"/>
      <c r="M486" s="296"/>
      <c r="N486" s="296"/>
      <c r="O486" s="296"/>
      <c r="P486" s="296"/>
      <c r="Q486" s="296"/>
      <c r="R486" s="296"/>
      <c r="S486" s="296"/>
      <c r="T486" s="296"/>
      <c r="U486" s="296"/>
      <c r="V486" s="296"/>
      <c r="W486" s="296"/>
    </row>
    <row r="487" spans="7:23" s="297" customFormat="1" x14ac:dyDescent="0.3">
      <c r="G487" s="296"/>
      <c r="H487" s="296"/>
      <c r="I487" s="296"/>
      <c r="J487" s="296"/>
      <c r="K487" s="296"/>
      <c r="L487" s="296"/>
      <c r="M487" s="296"/>
      <c r="N487" s="296"/>
      <c r="O487" s="296"/>
      <c r="P487" s="296"/>
      <c r="Q487" s="296"/>
      <c r="R487" s="296"/>
      <c r="S487" s="296"/>
      <c r="T487" s="296"/>
      <c r="U487" s="296"/>
      <c r="V487" s="296"/>
      <c r="W487" s="296"/>
    </row>
    <row r="488" spans="7:23" s="297" customFormat="1" x14ac:dyDescent="0.3">
      <c r="G488" s="296"/>
      <c r="H488" s="296"/>
      <c r="I488" s="296"/>
      <c r="J488" s="296"/>
      <c r="K488" s="296"/>
      <c r="L488" s="296"/>
      <c r="M488" s="296"/>
      <c r="N488" s="296"/>
      <c r="O488" s="296"/>
      <c r="P488" s="296"/>
      <c r="Q488" s="296"/>
      <c r="R488" s="296"/>
      <c r="S488" s="296"/>
      <c r="T488" s="296"/>
      <c r="U488" s="296"/>
      <c r="V488" s="296"/>
      <c r="W488" s="296"/>
    </row>
    <row r="489" spans="7:23" s="297" customFormat="1" x14ac:dyDescent="0.3">
      <c r="G489" s="296"/>
      <c r="H489" s="296"/>
      <c r="I489" s="296"/>
      <c r="J489" s="296"/>
      <c r="K489" s="296"/>
      <c r="L489" s="296"/>
      <c r="M489" s="296"/>
      <c r="N489" s="296"/>
      <c r="O489" s="296"/>
      <c r="P489" s="296"/>
      <c r="Q489" s="296"/>
      <c r="R489" s="296"/>
      <c r="S489" s="296"/>
      <c r="T489" s="296"/>
      <c r="U489" s="296"/>
      <c r="V489" s="296"/>
      <c r="W489" s="296"/>
    </row>
    <row r="490" spans="7:23" s="297" customFormat="1" x14ac:dyDescent="0.3">
      <c r="G490" s="296"/>
      <c r="H490" s="296"/>
      <c r="I490" s="296"/>
      <c r="J490" s="296"/>
      <c r="K490" s="296"/>
      <c r="L490" s="296"/>
      <c r="M490" s="296"/>
      <c r="N490" s="296"/>
      <c r="O490" s="296"/>
      <c r="P490" s="296"/>
      <c r="Q490" s="296"/>
      <c r="R490" s="296"/>
      <c r="S490" s="296"/>
      <c r="T490" s="296"/>
      <c r="U490" s="296"/>
      <c r="V490" s="296"/>
      <c r="W490" s="296"/>
    </row>
    <row r="491" spans="7:23" s="297" customFormat="1" x14ac:dyDescent="0.3">
      <c r="G491" s="296"/>
      <c r="H491" s="296"/>
      <c r="I491" s="296"/>
      <c r="J491" s="296"/>
      <c r="K491" s="296"/>
      <c r="L491" s="296"/>
      <c r="M491" s="296"/>
      <c r="N491" s="296"/>
      <c r="O491" s="296"/>
      <c r="P491" s="296"/>
      <c r="Q491" s="296"/>
      <c r="R491" s="296"/>
      <c r="S491" s="296"/>
      <c r="T491" s="296"/>
      <c r="U491" s="296"/>
      <c r="V491" s="296"/>
      <c r="W491" s="296"/>
    </row>
    <row r="492" spans="7:23" s="297" customFormat="1" x14ac:dyDescent="0.3">
      <c r="G492" s="296"/>
      <c r="H492" s="296"/>
      <c r="I492" s="296"/>
      <c r="J492" s="296"/>
      <c r="K492" s="296"/>
      <c r="L492" s="296"/>
      <c r="M492" s="296"/>
      <c r="N492" s="296"/>
      <c r="O492" s="296"/>
      <c r="P492" s="296"/>
      <c r="Q492" s="296"/>
      <c r="R492" s="296"/>
      <c r="S492" s="296"/>
      <c r="T492" s="296"/>
      <c r="U492" s="296"/>
      <c r="V492" s="296"/>
      <c r="W492" s="296"/>
    </row>
    <row r="493" spans="7:23" s="297" customFormat="1" x14ac:dyDescent="0.3">
      <c r="G493" s="296"/>
      <c r="H493" s="296"/>
      <c r="I493" s="296"/>
      <c r="J493" s="296"/>
      <c r="K493" s="296"/>
      <c r="L493" s="296"/>
      <c r="M493" s="296"/>
      <c r="N493" s="296"/>
      <c r="O493" s="296"/>
      <c r="P493" s="296"/>
      <c r="Q493" s="296"/>
      <c r="R493" s="296"/>
      <c r="S493" s="296"/>
      <c r="T493" s="296"/>
      <c r="U493" s="296"/>
      <c r="V493" s="296"/>
      <c r="W493" s="296"/>
    </row>
    <row r="494" spans="7:23" s="297" customFormat="1" x14ac:dyDescent="0.3">
      <c r="G494" s="296"/>
      <c r="H494" s="296"/>
      <c r="I494" s="296"/>
      <c r="J494" s="296"/>
      <c r="K494" s="296"/>
      <c r="L494" s="296"/>
      <c r="M494" s="296"/>
      <c r="N494" s="296"/>
      <c r="O494" s="296"/>
      <c r="P494" s="296"/>
      <c r="Q494" s="296"/>
      <c r="R494" s="296"/>
      <c r="S494" s="296"/>
      <c r="T494" s="296"/>
      <c r="U494" s="296"/>
      <c r="V494" s="296"/>
      <c r="W494" s="296"/>
    </row>
    <row r="495" spans="7:23" s="297" customFormat="1" x14ac:dyDescent="0.3">
      <c r="G495" s="296"/>
      <c r="H495" s="296"/>
      <c r="I495" s="296"/>
      <c r="J495" s="296"/>
      <c r="K495" s="296"/>
      <c r="L495" s="296"/>
      <c r="M495" s="296"/>
      <c r="N495" s="296"/>
      <c r="O495" s="296"/>
      <c r="P495" s="296"/>
      <c r="Q495" s="296"/>
      <c r="R495" s="296"/>
      <c r="S495" s="296"/>
      <c r="T495" s="296"/>
      <c r="U495" s="296"/>
      <c r="V495" s="296"/>
      <c r="W495" s="296"/>
    </row>
    <row r="496" spans="7:23" s="297" customFormat="1" x14ac:dyDescent="0.3">
      <c r="G496" s="296"/>
      <c r="H496" s="296"/>
      <c r="I496" s="296"/>
      <c r="J496" s="296"/>
      <c r="K496" s="296"/>
      <c r="L496" s="296"/>
      <c r="M496" s="296"/>
      <c r="N496" s="296"/>
      <c r="O496" s="296"/>
      <c r="P496" s="296"/>
      <c r="Q496" s="296"/>
      <c r="R496" s="296"/>
      <c r="S496" s="296"/>
      <c r="T496" s="296"/>
      <c r="U496" s="296"/>
      <c r="V496" s="296"/>
      <c r="W496" s="296"/>
    </row>
    <row r="497" spans="7:23" s="297" customFormat="1" x14ac:dyDescent="0.3">
      <c r="G497" s="296"/>
      <c r="H497" s="296"/>
      <c r="I497" s="296"/>
      <c r="J497" s="296"/>
      <c r="K497" s="296"/>
      <c r="L497" s="296"/>
      <c r="M497" s="296"/>
      <c r="N497" s="296"/>
      <c r="O497" s="296"/>
      <c r="P497" s="296"/>
      <c r="Q497" s="296"/>
      <c r="R497" s="296"/>
      <c r="S497" s="296"/>
      <c r="T497" s="296"/>
      <c r="U497" s="296"/>
      <c r="V497" s="296"/>
      <c r="W497" s="296"/>
    </row>
    <row r="498" spans="7:23" s="297" customFormat="1" x14ac:dyDescent="0.3">
      <c r="G498" s="296"/>
      <c r="H498" s="296"/>
      <c r="I498" s="296"/>
      <c r="J498" s="296"/>
      <c r="K498" s="296"/>
      <c r="L498" s="296"/>
      <c r="M498" s="296"/>
      <c r="N498" s="296"/>
      <c r="O498" s="296"/>
      <c r="P498" s="296"/>
      <c r="Q498" s="296"/>
      <c r="R498" s="296"/>
      <c r="S498" s="296"/>
      <c r="T498" s="296"/>
      <c r="U498" s="296"/>
      <c r="V498" s="296"/>
      <c r="W498" s="296"/>
    </row>
    <row r="499" spans="7:23" s="297" customFormat="1" x14ac:dyDescent="0.3">
      <c r="G499" s="296"/>
      <c r="H499" s="296"/>
      <c r="I499" s="296"/>
      <c r="J499" s="296"/>
      <c r="K499" s="296"/>
      <c r="L499" s="296"/>
      <c r="M499" s="296"/>
      <c r="N499" s="296"/>
      <c r="O499" s="296"/>
      <c r="P499" s="296"/>
      <c r="Q499" s="296"/>
      <c r="R499" s="296"/>
      <c r="S499" s="296"/>
      <c r="T499" s="296"/>
      <c r="U499" s="296"/>
      <c r="V499" s="296"/>
      <c r="W499" s="296"/>
    </row>
    <row r="500" spans="7:23" s="297" customFormat="1" x14ac:dyDescent="0.3">
      <c r="G500" s="296"/>
      <c r="H500" s="296"/>
      <c r="I500" s="296"/>
      <c r="J500" s="296"/>
      <c r="K500" s="296"/>
      <c r="L500" s="296"/>
      <c r="M500" s="296"/>
      <c r="N500" s="296"/>
      <c r="O500" s="296"/>
      <c r="P500" s="296"/>
      <c r="Q500" s="296"/>
      <c r="R500" s="296"/>
      <c r="S500" s="296"/>
      <c r="T500" s="296"/>
      <c r="U500" s="296"/>
      <c r="V500" s="296"/>
      <c r="W500" s="296"/>
    </row>
    <row r="501" spans="7:23" s="297" customFormat="1" x14ac:dyDescent="0.3">
      <c r="G501" s="296"/>
      <c r="H501" s="296"/>
      <c r="I501" s="296"/>
      <c r="J501" s="296"/>
      <c r="K501" s="296"/>
      <c r="L501" s="296"/>
      <c r="M501" s="296"/>
      <c r="N501" s="296"/>
      <c r="O501" s="296"/>
      <c r="P501" s="296"/>
      <c r="Q501" s="296"/>
      <c r="R501" s="296"/>
      <c r="S501" s="296"/>
      <c r="T501" s="296"/>
      <c r="U501" s="296"/>
      <c r="V501" s="296"/>
      <c r="W501" s="296"/>
    </row>
    <row r="502" spans="7:23" s="297" customFormat="1" x14ac:dyDescent="0.3">
      <c r="G502" s="296"/>
      <c r="H502" s="296"/>
      <c r="I502" s="296"/>
      <c r="J502" s="296"/>
      <c r="K502" s="296"/>
      <c r="L502" s="296"/>
      <c r="M502" s="296"/>
      <c r="N502" s="296"/>
      <c r="O502" s="296"/>
      <c r="P502" s="296"/>
      <c r="Q502" s="296"/>
      <c r="R502" s="296"/>
      <c r="S502" s="296"/>
      <c r="T502" s="296"/>
      <c r="U502" s="296"/>
      <c r="V502" s="296"/>
      <c r="W502" s="296"/>
    </row>
    <row r="503" spans="7:23" s="297" customFormat="1" x14ac:dyDescent="0.3">
      <c r="G503" s="296"/>
      <c r="H503" s="296"/>
      <c r="I503" s="296"/>
      <c r="J503" s="296"/>
      <c r="K503" s="296"/>
      <c r="L503" s="296"/>
      <c r="M503" s="296"/>
      <c r="N503" s="296"/>
      <c r="O503" s="296"/>
      <c r="P503" s="296"/>
      <c r="Q503" s="296"/>
      <c r="R503" s="296"/>
      <c r="S503" s="296"/>
      <c r="T503" s="296"/>
      <c r="U503" s="296"/>
      <c r="V503" s="296"/>
      <c r="W503" s="296"/>
    </row>
    <row r="504" spans="7:23" s="297" customFormat="1" x14ac:dyDescent="0.3">
      <c r="G504" s="296"/>
      <c r="H504" s="296"/>
      <c r="I504" s="296"/>
      <c r="J504" s="296"/>
      <c r="K504" s="296"/>
      <c r="L504" s="296"/>
      <c r="M504" s="296"/>
      <c r="N504" s="296"/>
      <c r="O504" s="296"/>
      <c r="P504" s="296"/>
      <c r="Q504" s="296"/>
      <c r="R504" s="296"/>
      <c r="S504" s="296"/>
      <c r="T504" s="296"/>
      <c r="U504" s="296"/>
      <c r="V504" s="296"/>
      <c r="W504" s="296"/>
    </row>
    <row r="505" spans="7:23" s="297" customFormat="1" x14ac:dyDescent="0.3">
      <c r="G505" s="296"/>
      <c r="H505" s="296"/>
      <c r="I505" s="296"/>
      <c r="J505" s="296"/>
      <c r="K505" s="296"/>
      <c r="L505" s="296"/>
      <c r="M505" s="296"/>
      <c r="N505" s="296"/>
      <c r="O505" s="296"/>
      <c r="P505" s="296"/>
      <c r="Q505" s="296"/>
      <c r="R505" s="296"/>
      <c r="S505" s="296"/>
      <c r="T505" s="296"/>
      <c r="U505" s="296"/>
      <c r="V505" s="296"/>
      <c r="W505" s="296"/>
    </row>
    <row r="506" spans="7:23" s="297" customFormat="1" x14ac:dyDescent="0.3">
      <c r="G506" s="296"/>
      <c r="H506" s="296"/>
      <c r="I506" s="296"/>
      <c r="J506" s="296"/>
      <c r="K506" s="296"/>
      <c r="L506" s="296"/>
      <c r="M506" s="296"/>
      <c r="N506" s="296"/>
      <c r="O506" s="296"/>
      <c r="P506" s="296"/>
      <c r="Q506" s="296"/>
      <c r="R506" s="296"/>
      <c r="S506" s="296"/>
      <c r="T506" s="296"/>
      <c r="U506" s="296"/>
      <c r="V506" s="296"/>
      <c r="W506" s="296"/>
    </row>
    <row r="507" spans="7:23" s="297" customFormat="1" x14ac:dyDescent="0.3">
      <c r="G507" s="296"/>
      <c r="H507" s="296"/>
      <c r="I507" s="296"/>
      <c r="J507" s="296"/>
      <c r="K507" s="296"/>
      <c r="L507" s="296"/>
      <c r="M507" s="296"/>
      <c r="N507" s="296"/>
      <c r="O507" s="296"/>
      <c r="P507" s="296"/>
      <c r="Q507" s="296"/>
      <c r="R507" s="296"/>
      <c r="S507" s="296"/>
      <c r="T507" s="296"/>
      <c r="U507" s="296"/>
      <c r="V507" s="296"/>
      <c r="W507" s="296"/>
    </row>
    <row r="508" spans="7:23" s="297" customFormat="1" x14ac:dyDescent="0.3">
      <c r="G508" s="296"/>
      <c r="H508" s="296"/>
      <c r="I508" s="296"/>
      <c r="J508" s="296"/>
      <c r="K508" s="296"/>
      <c r="L508" s="296"/>
      <c r="M508" s="296"/>
      <c r="N508" s="296"/>
      <c r="O508" s="296"/>
      <c r="P508" s="296"/>
      <c r="Q508" s="296"/>
      <c r="R508" s="296"/>
      <c r="S508" s="296"/>
      <c r="T508" s="296"/>
      <c r="U508" s="296"/>
      <c r="V508" s="296"/>
      <c r="W508" s="296"/>
    </row>
    <row r="509" spans="7:23" s="297" customFormat="1" x14ac:dyDescent="0.3">
      <c r="G509" s="296"/>
      <c r="H509" s="296"/>
      <c r="I509" s="296"/>
      <c r="J509" s="296"/>
      <c r="K509" s="296"/>
      <c r="L509" s="296"/>
      <c r="M509" s="296"/>
      <c r="N509" s="296"/>
      <c r="O509" s="296"/>
      <c r="P509" s="296"/>
      <c r="Q509" s="296"/>
      <c r="R509" s="296"/>
      <c r="S509" s="296"/>
      <c r="T509" s="296"/>
      <c r="U509" s="296"/>
      <c r="V509" s="296"/>
      <c r="W509" s="296"/>
    </row>
    <row r="510" spans="7:23" s="297" customFormat="1" x14ac:dyDescent="0.3"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</row>
    <row r="511" spans="7:23" s="297" customFormat="1" x14ac:dyDescent="0.3">
      <c r="G511" s="296"/>
      <c r="H511" s="296"/>
      <c r="I511" s="296"/>
      <c r="J511" s="296"/>
      <c r="K511" s="296"/>
      <c r="L511" s="296"/>
      <c r="M511" s="296"/>
      <c r="N511" s="296"/>
      <c r="O511" s="296"/>
      <c r="P511" s="296"/>
      <c r="Q511" s="296"/>
      <c r="R511" s="296"/>
      <c r="S511" s="296"/>
      <c r="T511" s="296"/>
      <c r="U511" s="296"/>
      <c r="V511" s="296"/>
      <c r="W511" s="296"/>
    </row>
    <row r="512" spans="7:23" s="297" customFormat="1" x14ac:dyDescent="0.3">
      <c r="G512" s="296"/>
      <c r="H512" s="296"/>
      <c r="I512" s="296"/>
      <c r="J512" s="296"/>
      <c r="K512" s="296"/>
      <c r="L512" s="296"/>
      <c r="M512" s="296"/>
      <c r="N512" s="296"/>
      <c r="O512" s="296"/>
      <c r="P512" s="296"/>
      <c r="Q512" s="296"/>
      <c r="R512" s="296"/>
      <c r="S512" s="296"/>
      <c r="T512" s="296"/>
      <c r="U512" s="296"/>
      <c r="V512" s="296"/>
      <c r="W512" s="296"/>
    </row>
    <row r="513" spans="7:23" s="297" customFormat="1" x14ac:dyDescent="0.3">
      <c r="G513" s="296"/>
      <c r="H513" s="296"/>
      <c r="I513" s="296"/>
      <c r="J513" s="296"/>
      <c r="K513" s="296"/>
      <c r="L513" s="296"/>
      <c r="M513" s="296"/>
      <c r="N513" s="296"/>
      <c r="O513" s="296"/>
      <c r="P513" s="296"/>
      <c r="Q513" s="296"/>
      <c r="R513" s="296"/>
      <c r="S513" s="296"/>
      <c r="T513" s="296"/>
      <c r="U513" s="296"/>
      <c r="V513" s="296"/>
      <c r="W513" s="296"/>
    </row>
    <row r="514" spans="7:23" s="297" customFormat="1" x14ac:dyDescent="0.3">
      <c r="G514" s="296"/>
      <c r="H514" s="296"/>
      <c r="I514" s="296"/>
      <c r="J514" s="296"/>
      <c r="K514" s="296"/>
      <c r="L514" s="296"/>
      <c r="M514" s="296"/>
      <c r="N514" s="296"/>
      <c r="O514" s="296"/>
      <c r="P514" s="296"/>
      <c r="Q514" s="296"/>
      <c r="R514" s="296"/>
      <c r="S514" s="296"/>
      <c r="T514" s="296"/>
      <c r="U514" s="296"/>
      <c r="V514" s="296"/>
      <c r="W514" s="296"/>
    </row>
    <row r="515" spans="7:23" s="297" customFormat="1" x14ac:dyDescent="0.3">
      <c r="G515" s="296"/>
      <c r="H515" s="296"/>
      <c r="I515" s="296"/>
      <c r="J515" s="296"/>
      <c r="K515" s="296"/>
      <c r="L515" s="296"/>
      <c r="M515" s="296"/>
      <c r="N515" s="296"/>
      <c r="O515" s="296"/>
      <c r="P515" s="296"/>
      <c r="Q515" s="296"/>
      <c r="R515" s="296"/>
      <c r="S515" s="296"/>
      <c r="T515" s="296"/>
      <c r="U515" s="296"/>
      <c r="V515" s="296"/>
      <c r="W515" s="296"/>
    </row>
    <row r="516" spans="7:23" s="297" customFormat="1" x14ac:dyDescent="0.3">
      <c r="G516" s="296"/>
      <c r="H516" s="296"/>
      <c r="I516" s="296"/>
      <c r="J516" s="296"/>
      <c r="K516" s="296"/>
      <c r="L516" s="296"/>
      <c r="M516" s="296"/>
      <c r="N516" s="296"/>
      <c r="O516" s="296"/>
      <c r="P516" s="296"/>
      <c r="Q516" s="296"/>
      <c r="R516" s="296"/>
      <c r="S516" s="296"/>
      <c r="T516" s="296"/>
      <c r="U516" s="296"/>
      <c r="V516" s="296"/>
      <c r="W516" s="296"/>
    </row>
    <row r="517" spans="7:23" s="297" customFormat="1" x14ac:dyDescent="0.3">
      <c r="G517" s="296"/>
      <c r="H517" s="296"/>
      <c r="I517" s="296"/>
      <c r="J517" s="296"/>
      <c r="K517" s="296"/>
      <c r="L517" s="296"/>
      <c r="M517" s="296"/>
      <c r="N517" s="296"/>
      <c r="O517" s="296"/>
      <c r="P517" s="296"/>
      <c r="Q517" s="296"/>
      <c r="R517" s="296"/>
      <c r="S517" s="296"/>
      <c r="T517" s="296"/>
      <c r="U517" s="296"/>
      <c r="V517" s="296"/>
      <c r="W517" s="296"/>
    </row>
    <row r="518" spans="7:23" s="297" customFormat="1" x14ac:dyDescent="0.3">
      <c r="G518" s="296"/>
      <c r="H518" s="296"/>
      <c r="I518" s="296"/>
      <c r="J518" s="296"/>
      <c r="K518" s="296"/>
      <c r="L518" s="296"/>
      <c r="M518" s="296"/>
      <c r="N518" s="296"/>
      <c r="O518" s="296"/>
      <c r="P518" s="296"/>
      <c r="Q518" s="296"/>
      <c r="R518" s="296"/>
      <c r="S518" s="296"/>
      <c r="T518" s="296"/>
      <c r="U518" s="296"/>
      <c r="V518" s="296"/>
      <c r="W518" s="296"/>
    </row>
    <row r="519" spans="7:23" s="297" customFormat="1" x14ac:dyDescent="0.3"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</row>
    <row r="520" spans="7:23" s="297" customFormat="1" x14ac:dyDescent="0.3">
      <c r="G520" s="296"/>
      <c r="H520" s="296"/>
      <c r="I520" s="296"/>
      <c r="J520" s="296"/>
      <c r="K520" s="296"/>
      <c r="L520" s="296"/>
      <c r="M520" s="296"/>
      <c r="N520" s="296"/>
      <c r="O520" s="296"/>
      <c r="P520" s="296"/>
      <c r="Q520" s="296"/>
      <c r="R520" s="296"/>
      <c r="S520" s="296"/>
      <c r="T520" s="296"/>
      <c r="U520" s="296"/>
      <c r="V520" s="296"/>
      <c r="W520" s="296"/>
    </row>
    <row r="521" spans="7:23" s="297" customFormat="1" x14ac:dyDescent="0.3">
      <c r="G521" s="296"/>
      <c r="H521" s="296"/>
      <c r="I521" s="296"/>
      <c r="J521" s="296"/>
      <c r="K521" s="296"/>
      <c r="L521" s="296"/>
      <c r="M521" s="296"/>
      <c r="N521" s="296"/>
      <c r="O521" s="296"/>
      <c r="P521" s="296"/>
      <c r="Q521" s="296"/>
      <c r="R521" s="296"/>
      <c r="S521" s="296"/>
      <c r="T521" s="296"/>
      <c r="U521" s="296"/>
      <c r="V521" s="296"/>
      <c r="W521" s="296"/>
    </row>
    <row r="522" spans="7:23" s="297" customFormat="1" x14ac:dyDescent="0.3">
      <c r="G522" s="296"/>
      <c r="H522" s="296"/>
      <c r="I522" s="296"/>
      <c r="J522" s="296"/>
      <c r="K522" s="296"/>
      <c r="L522" s="296"/>
      <c r="M522" s="296"/>
      <c r="N522" s="296"/>
      <c r="O522" s="296"/>
      <c r="P522" s="296"/>
      <c r="Q522" s="296"/>
      <c r="R522" s="296"/>
      <c r="S522" s="296"/>
      <c r="T522" s="296"/>
      <c r="U522" s="296"/>
      <c r="V522" s="296"/>
      <c r="W522" s="296"/>
    </row>
    <row r="523" spans="7:23" s="297" customFormat="1" x14ac:dyDescent="0.3">
      <c r="G523" s="296"/>
      <c r="H523" s="296"/>
      <c r="I523" s="296"/>
      <c r="J523" s="296"/>
      <c r="K523" s="296"/>
      <c r="L523" s="296"/>
      <c r="M523" s="296"/>
      <c r="N523" s="296"/>
      <c r="O523" s="296"/>
      <c r="P523" s="296"/>
      <c r="Q523" s="296"/>
      <c r="R523" s="296"/>
      <c r="S523" s="296"/>
      <c r="T523" s="296"/>
      <c r="U523" s="296"/>
      <c r="V523" s="296"/>
      <c r="W523" s="296"/>
    </row>
    <row r="524" spans="7:23" s="297" customFormat="1" x14ac:dyDescent="0.3">
      <c r="G524" s="296"/>
      <c r="H524" s="296"/>
      <c r="I524" s="296"/>
      <c r="J524" s="296"/>
      <c r="K524" s="296"/>
      <c r="L524" s="296"/>
      <c r="M524" s="296"/>
      <c r="N524" s="296"/>
      <c r="O524" s="296"/>
      <c r="P524" s="296"/>
      <c r="Q524" s="296"/>
      <c r="R524" s="296"/>
      <c r="S524" s="296"/>
      <c r="T524" s="296"/>
      <c r="U524" s="296"/>
      <c r="V524" s="296"/>
      <c r="W524" s="296"/>
    </row>
    <row r="525" spans="7:23" s="297" customFormat="1" x14ac:dyDescent="0.3">
      <c r="G525" s="296"/>
      <c r="H525" s="296"/>
      <c r="I525" s="296"/>
      <c r="J525" s="296"/>
      <c r="K525" s="296"/>
      <c r="L525" s="296"/>
      <c r="M525" s="296"/>
      <c r="N525" s="296"/>
      <c r="O525" s="296"/>
      <c r="P525" s="296"/>
      <c r="Q525" s="296"/>
      <c r="R525" s="296"/>
      <c r="S525" s="296"/>
      <c r="T525" s="296"/>
      <c r="U525" s="296"/>
      <c r="V525" s="296"/>
      <c r="W525" s="296"/>
    </row>
    <row r="526" spans="7:23" s="297" customFormat="1" x14ac:dyDescent="0.3">
      <c r="G526" s="296"/>
      <c r="H526" s="296"/>
      <c r="I526" s="296"/>
      <c r="J526" s="296"/>
      <c r="K526" s="296"/>
      <c r="L526" s="296"/>
      <c r="M526" s="296"/>
      <c r="N526" s="296"/>
      <c r="O526" s="296"/>
      <c r="P526" s="296"/>
      <c r="Q526" s="296"/>
      <c r="R526" s="296"/>
      <c r="S526" s="296"/>
      <c r="T526" s="296"/>
      <c r="U526" s="296"/>
      <c r="V526" s="296"/>
      <c r="W526" s="296"/>
    </row>
    <row r="527" spans="7:23" s="297" customFormat="1" x14ac:dyDescent="0.3">
      <c r="G527" s="296"/>
      <c r="H527" s="296"/>
      <c r="I527" s="296"/>
      <c r="J527" s="296"/>
      <c r="K527" s="296"/>
      <c r="L527" s="296"/>
      <c r="M527" s="296"/>
      <c r="N527" s="296"/>
      <c r="O527" s="296"/>
      <c r="P527" s="296"/>
      <c r="Q527" s="296"/>
      <c r="R527" s="296"/>
      <c r="S527" s="296"/>
      <c r="T527" s="296"/>
      <c r="U527" s="296"/>
      <c r="V527" s="296"/>
      <c r="W527" s="296"/>
    </row>
    <row r="528" spans="7:23" s="297" customFormat="1" x14ac:dyDescent="0.3">
      <c r="G528" s="296"/>
      <c r="H528" s="296"/>
      <c r="I528" s="296"/>
      <c r="J528" s="296"/>
      <c r="K528" s="296"/>
      <c r="L528" s="296"/>
      <c r="M528" s="296"/>
      <c r="N528" s="296"/>
      <c r="O528" s="296"/>
      <c r="P528" s="296"/>
      <c r="Q528" s="296"/>
      <c r="R528" s="296"/>
      <c r="S528" s="296"/>
      <c r="T528" s="296"/>
      <c r="U528" s="296"/>
      <c r="V528" s="296"/>
      <c r="W528" s="296"/>
    </row>
    <row r="529" spans="7:23" s="297" customFormat="1" x14ac:dyDescent="0.3">
      <c r="G529" s="296"/>
      <c r="H529" s="296"/>
      <c r="I529" s="296"/>
      <c r="J529" s="296"/>
      <c r="K529" s="296"/>
      <c r="L529" s="296"/>
      <c r="M529" s="296"/>
      <c r="N529" s="296"/>
      <c r="O529" s="296"/>
      <c r="P529" s="296"/>
      <c r="Q529" s="296"/>
      <c r="R529" s="296"/>
      <c r="S529" s="296"/>
      <c r="T529" s="296"/>
      <c r="U529" s="296"/>
      <c r="V529" s="296"/>
      <c r="W529" s="296"/>
    </row>
    <row r="530" spans="7:23" s="297" customFormat="1" x14ac:dyDescent="0.3">
      <c r="G530" s="296"/>
      <c r="H530" s="296"/>
      <c r="I530" s="296"/>
      <c r="J530" s="296"/>
      <c r="K530" s="296"/>
      <c r="L530" s="296"/>
      <c r="M530" s="296"/>
      <c r="N530" s="296"/>
      <c r="O530" s="296"/>
      <c r="P530" s="296"/>
      <c r="Q530" s="296"/>
      <c r="R530" s="296"/>
      <c r="S530" s="296"/>
      <c r="T530" s="296"/>
      <c r="U530" s="296"/>
      <c r="V530" s="296"/>
      <c r="W530" s="296"/>
    </row>
    <row r="531" spans="7:23" s="297" customFormat="1" x14ac:dyDescent="0.3">
      <c r="G531" s="296"/>
      <c r="H531" s="296"/>
      <c r="I531" s="296"/>
      <c r="J531" s="296"/>
      <c r="K531" s="296"/>
      <c r="L531" s="296"/>
      <c r="M531" s="296"/>
      <c r="N531" s="296"/>
      <c r="O531" s="296"/>
      <c r="P531" s="296"/>
      <c r="Q531" s="296"/>
      <c r="R531" s="296"/>
      <c r="S531" s="296"/>
      <c r="T531" s="296"/>
      <c r="U531" s="296"/>
      <c r="V531" s="296"/>
      <c r="W531" s="296"/>
    </row>
    <row r="532" spans="7:23" s="297" customFormat="1" x14ac:dyDescent="0.3">
      <c r="G532" s="296"/>
      <c r="H532" s="296"/>
      <c r="I532" s="296"/>
      <c r="J532" s="296"/>
      <c r="K532" s="296"/>
      <c r="L532" s="296"/>
      <c r="M532" s="296"/>
      <c r="N532" s="296"/>
      <c r="O532" s="296"/>
      <c r="P532" s="296"/>
      <c r="Q532" s="296"/>
      <c r="R532" s="296"/>
      <c r="S532" s="296"/>
      <c r="T532" s="296"/>
      <c r="U532" s="296"/>
      <c r="V532" s="296"/>
      <c r="W532" s="296"/>
    </row>
    <row r="533" spans="7:23" s="297" customFormat="1" x14ac:dyDescent="0.3">
      <c r="G533" s="296"/>
      <c r="H533" s="296"/>
      <c r="I533" s="296"/>
      <c r="J533" s="296"/>
      <c r="K533" s="296"/>
      <c r="L533" s="296"/>
      <c r="M533" s="296"/>
      <c r="N533" s="296"/>
      <c r="O533" s="296"/>
      <c r="P533" s="296"/>
      <c r="Q533" s="296"/>
      <c r="R533" s="296"/>
      <c r="S533" s="296"/>
      <c r="T533" s="296"/>
      <c r="U533" s="296"/>
      <c r="V533" s="296"/>
      <c r="W533" s="296"/>
    </row>
    <row r="534" spans="7:23" s="297" customFormat="1" x14ac:dyDescent="0.3">
      <c r="G534" s="296"/>
      <c r="H534" s="296"/>
      <c r="I534" s="296"/>
      <c r="J534" s="296"/>
      <c r="K534" s="296"/>
      <c r="L534" s="296"/>
      <c r="M534" s="296"/>
      <c r="N534" s="296"/>
      <c r="O534" s="296"/>
      <c r="P534" s="296"/>
      <c r="Q534" s="296"/>
      <c r="R534" s="296"/>
      <c r="S534" s="296"/>
      <c r="T534" s="296"/>
      <c r="U534" s="296"/>
      <c r="V534" s="296"/>
      <c r="W534" s="296"/>
    </row>
    <row r="535" spans="7:23" s="297" customFormat="1" x14ac:dyDescent="0.3">
      <c r="G535" s="296"/>
      <c r="H535" s="296"/>
      <c r="I535" s="296"/>
      <c r="J535" s="296"/>
      <c r="K535" s="296"/>
      <c r="L535" s="296"/>
      <c r="M535" s="296"/>
      <c r="N535" s="296"/>
      <c r="O535" s="296"/>
      <c r="P535" s="296"/>
      <c r="Q535" s="296"/>
      <c r="R535" s="296"/>
      <c r="S535" s="296"/>
      <c r="T535" s="296"/>
      <c r="U535" s="296"/>
      <c r="V535" s="296"/>
      <c r="W535" s="296"/>
    </row>
    <row r="536" spans="7:23" s="297" customFormat="1" x14ac:dyDescent="0.3">
      <c r="G536" s="296"/>
      <c r="H536" s="296"/>
      <c r="I536" s="296"/>
      <c r="J536" s="296"/>
      <c r="K536" s="296"/>
      <c r="L536" s="296"/>
      <c r="M536" s="296"/>
      <c r="N536" s="296"/>
      <c r="O536" s="296"/>
      <c r="P536" s="296"/>
      <c r="Q536" s="296"/>
      <c r="R536" s="296"/>
      <c r="S536" s="296"/>
      <c r="T536" s="296"/>
      <c r="U536" s="296"/>
      <c r="V536" s="296"/>
      <c r="W536" s="296"/>
    </row>
    <row r="537" spans="7:23" s="297" customFormat="1" x14ac:dyDescent="0.3">
      <c r="G537" s="296"/>
      <c r="H537" s="296"/>
      <c r="I537" s="296"/>
      <c r="J537" s="296"/>
      <c r="K537" s="296"/>
      <c r="L537" s="296"/>
      <c r="M537" s="296"/>
      <c r="N537" s="296"/>
      <c r="O537" s="296"/>
      <c r="P537" s="296"/>
      <c r="Q537" s="296"/>
      <c r="R537" s="296"/>
      <c r="S537" s="296"/>
      <c r="T537" s="296"/>
      <c r="U537" s="296"/>
      <c r="V537" s="296"/>
      <c r="W537" s="296"/>
    </row>
    <row r="538" spans="7:23" s="297" customFormat="1" x14ac:dyDescent="0.3">
      <c r="G538" s="296"/>
      <c r="H538" s="296"/>
      <c r="I538" s="296"/>
      <c r="J538" s="296"/>
      <c r="K538" s="296"/>
      <c r="L538" s="296"/>
      <c r="M538" s="296"/>
      <c r="N538" s="296"/>
      <c r="O538" s="296"/>
      <c r="P538" s="296"/>
      <c r="Q538" s="296"/>
      <c r="R538" s="296"/>
      <c r="S538" s="296"/>
      <c r="T538" s="296"/>
      <c r="U538" s="296"/>
      <c r="V538" s="296"/>
      <c r="W538" s="296"/>
    </row>
    <row r="539" spans="7:23" s="297" customFormat="1" x14ac:dyDescent="0.3">
      <c r="G539" s="296"/>
      <c r="H539" s="296"/>
      <c r="I539" s="296"/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96"/>
      <c r="W539" s="296"/>
    </row>
    <row r="540" spans="7:23" s="297" customFormat="1" x14ac:dyDescent="0.3">
      <c r="G540" s="296"/>
      <c r="H540" s="296"/>
      <c r="I540" s="296"/>
      <c r="J540" s="296"/>
      <c r="K540" s="296"/>
      <c r="L540" s="296"/>
      <c r="M540" s="296"/>
      <c r="N540" s="296"/>
      <c r="O540" s="296"/>
      <c r="P540" s="296"/>
      <c r="Q540" s="296"/>
      <c r="R540" s="296"/>
      <c r="S540" s="296"/>
      <c r="T540" s="296"/>
      <c r="U540" s="296"/>
      <c r="V540" s="296"/>
      <c r="W540" s="296"/>
    </row>
    <row r="541" spans="7:23" s="297" customFormat="1" x14ac:dyDescent="0.3">
      <c r="G541" s="296"/>
      <c r="H541" s="296"/>
      <c r="I541" s="296"/>
      <c r="J541" s="296"/>
      <c r="K541" s="296"/>
      <c r="L541" s="296"/>
      <c r="M541" s="296"/>
      <c r="N541" s="296"/>
      <c r="O541" s="296"/>
      <c r="P541" s="296"/>
      <c r="Q541" s="296"/>
      <c r="R541" s="296"/>
      <c r="S541" s="296"/>
      <c r="T541" s="296"/>
      <c r="U541" s="296"/>
      <c r="V541" s="296"/>
      <c r="W541" s="296"/>
    </row>
    <row r="542" spans="7:23" s="297" customFormat="1" x14ac:dyDescent="0.3">
      <c r="G542" s="296"/>
      <c r="H542" s="296"/>
      <c r="I542" s="296"/>
      <c r="J542" s="296"/>
      <c r="K542" s="296"/>
      <c r="L542" s="296"/>
      <c r="M542" s="296"/>
      <c r="N542" s="296"/>
      <c r="O542" s="296"/>
      <c r="P542" s="296"/>
      <c r="Q542" s="296"/>
      <c r="R542" s="296"/>
      <c r="S542" s="296"/>
      <c r="T542" s="296"/>
      <c r="U542" s="296"/>
      <c r="V542" s="296"/>
      <c r="W542" s="296"/>
    </row>
    <row r="543" spans="7:23" s="297" customFormat="1" x14ac:dyDescent="0.3">
      <c r="G543" s="296"/>
      <c r="H543" s="296"/>
      <c r="I543" s="296"/>
      <c r="J543" s="296"/>
      <c r="K543" s="296"/>
      <c r="L543" s="296"/>
      <c r="M543" s="296"/>
      <c r="N543" s="296"/>
      <c r="O543" s="296"/>
      <c r="P543" s="296"/>
      <c r="Q543" s="296"/>
      <c r="R543" s="296"/>
      <c r="S543" s="296"/>
      <c r="T543" s="296"/>
      <c r="U543" s="296"/>
      <c r="V543" s="296"/>
      <c r="W543" s="296"/>
    </row>
    <row r="544" spans="7:23" s="297" customFormat="1" x14ac:dyDescent="0.3">
      <c r="G544" s="296"/>
      <c r="H544" s="296"/>
      <c r="I544" s="296"/>
      <c r="J544" s="296"/>
      <c r="K544" s="296"/>
      <c r="L544" s="296"/>
      <c r="M544" s="296"/>
      <c r="N544" s="296"/>
      <c r="O544" s="296"/>
      <c r="P544" s="296"/>
      <c r="Q544" s="296"/>
      <c r="R544" s="296"/>
      <c r="S544" s="296"/>
      <c r="T544" s="296"/>
      <c r="U544" s="296"/>
      <c r="V544" s="296"/>
      <c r="W544" s="296"/>
    </row>
    <row r="545" spans="7:23" s="297" customFormat="1" x14ac:dyDescent="0.3">
      <c r="G545" s="296"/>
      <c r="H545" s="296"/>
      <c r="I545" s="296"/>
      <c r="J545" s="296"/>
      <c r="K545" s="296"/>
      <c r="L545" s="296"/>
      <c r="M545" s="296"/>
      <c r="N545" s="296"/>
      <c r="O545" s="296"/>
      <c r="P545" s="296"/>
      <c r="Q545" s="296"/>
      <c r="R545" s="296"/>
      <c r="S545" s="296"/>
      <c r="T545" s="296"/>
      <c r="U545" s="296"/>
      <c r="V545" s="296"/>
      <c r="W545" s="296"/>
    </row>
    <row r="546" spans="7:23" s="297" customFormat="1" x14ac:dyDescent="0.3">
      <c r="G546" s="296"/>
      <c r="H546" s="296"/>
      <c r="I546" s="296"/>
      <c r="J546" s="296"/>
      <c r="K546" s="296"/>
      <c r="L546" s="296"/>
      <c r="M546" s="296"/>
      <c r="N546" s="296"/>
      <c r="O546" s="296"/>
      <c r="P546" s="296"/>
      <c r="Q546" s="296"/>
      <c r="R546" s="296"/>
      <c r="S546" s="296"/>
      <c r="T546" s="296"/>
      <c r="U546" s="296"/>
      <c r="V546" s="296"/>
      <c r="W546" s="296"/>
    </row>
    <row r="547" spans="7:23" s="297" customFormat="1" x14ac:dyDescent="0.3">
      <c r="G547" s="296"/>
      <c r="H547" s="296"/>
      <c r="I547" s="296"/>
      <c r="J547" s="296"/>
      <c r="K547" s="296"/>
      <c r="L547" s="296"/>
      <c r="M547" s="296"/>
      <c r="N547" s="296"/>
      <c r="O547" s="296"/>
      <c r="P547" s="296"/>
      <c r="Q547" s="296"/>
      <c r="R547" s="296"/>
      <c r="S547" s="296"/>
      <c r="T547" s="296"/>
      <c r="U547" s="296"/>
      <c r="V547" s="296"/>
      <c r="W547" s="296"/>
    </row>
    <row r="548" spans="7:23" s="297" customFormat="1" x14ac:dyDescent="0.3">
      <c r="G548" s="296"/>
      <c r="H548" s="296"/>
      <c r="I548" s="296"/>
      <c r="J548" s="296"/>
      <c r="K548" s="296"/>
      <c r="L548" s="296"/>
      <c r="M548" s="296"/>
      <c r="N548" s="296"/>
      <c r="O548" s="296"/>
      <c r="P548" s="296"/>
      <c r="Q548" s="296"/>
      <c r="R548" s="296"/>
      <c r="S548" s="296"/>
      <c r="T548" s="296"/>
      <c r="U548" s="296"/>
      <c r="V548" s="296"/>
      <c r="W548" s="296"/>
    </row>
    <row r="549" spans="7:23" s="297" customFormat="1" x14ac:dyDescent="0.3">
      <c r="G549" s="296"/>
      <c r="H549" s="296"/>
      <c r="I549" s="296"/>
      <c r="J549" s="296"/>
      <c r="K549" s="296"/>
      <c r="L549" s="296"/>
      <c r="M549" s="296"/>
      <c r="N549" s="296"/>
      <c r="O549" s="296"/>
      <c r="P549" s="296"/>
      <c r="Q549" s="296"/>
      <c r="R549" s="296"/>
      <c r="S549" s="296"/>
      <c r="T549" s="296"/>
      <c r="U549" s="296"/>
      <c r="V549" s="296"/>
      <c r="W549" s="296"/>
    </row>
    <row r="550" spans="7:23" s="297" customFormat="1" x14ac:dyDescent="0.3">
      <c r="G550" s="296"/>
      <c r="H550" s="296"/>
      <c r="I550" s="296"/>
      <c r="J550" s="296"/>
      <c r="K550" s="296"/>
      <c r="L550" s="296"/>
      <c r="M550" s="296"/>
      <c r="N550" s="296"/>
      <c r="O550" s="296"/>
      <c r="P550" s="296"/>
      <c r="Q550" s="296"/>
      <c r="R550" s="296"/>
      <c r="S550" s="296"/>
      <c r="T550" s="296"/>
      <c r="U550" s="296"/>
      <c r="V550" s="296"/>
      <c r="W550" s="296"/>
    </row>
    <row r="551" spans="7:23" s="297" customFormat="1" x14ac:dyDescent="0.3">
      <c r="G551" s="296"/>
      <c r="H551" s="296"/>
      <c r="I551" s="296"/>
      <c r="J551" s="296"/>
      <c r="K551" s="296"/>
      <c r="L551" s="296"/>
      <c r="M551" s="296"/>
      <c r="N551" s="296"/>
      <c r="O551" s="296"/>
      <c r="P551" s="296"/>
      <c r="Q551" s="296"/>
      <c r="R551" s="296"/>
      <c r="S551" s="296"/>
      <c r="T551" s="296"/>
      <c r="U551" s="296"/>
      <c r="V551" s="296"/>
      <c r="W551" s="296"/>
    </row>
    <row r="552" spans="7:23" s="297" customFormat="1" x14ac:dyDescent="0.3">
      <c r="G552" s="296"/>
      <c r="H552" s="296"/>
      <c r="I552" s="296"/>
      <c r="J552" s="296"/>
      <c r="K552" s="296"/>
      <c r="L552" s="296"/>
      <c r="M552" s="296"/>
      <c r="N552" s="296"/>
      <c r="O552" s="296"/>
      <c r="P552" s="296"/>
      <c r="Q552" s="296"/>
      <c r="R552" s="296"/>
      <c r="S552" s="296"/>
      <c r="T552" s="296"/>
      <c r="U552" s="296"/>
      <c r="V552" s="296"/>
      <c r="W552" s="296"/>
    </row>
    <row r="553" spans="7:23" s="297" customFormat="1" x14ac:dyDescent="0.3">
      <c r="G553" s="296"/>
      <c r="H553" s="296"/>
      <c r="I553" s="296"/>
      <c r="J553" s="296"/>
      <c r="K553" s="296"/>
      <c r="L553" s="296"/>
      <c r="M553" s="296"/>
      <c r="N553" s="296"/>
      <c r="O553" s="296"/>
      <c r="P553" s="296"/>
      <c r="Q553" s="296"/>
      <c r="R553" s="296"/>
      <c r="S553" s="296"/>
      <c r="T553" s="296"/>
      <c r="U553" s="296"/>
      <c r="V553" s="296"/>
      <c r="W553" s="296"/>
    </row>
    <row r="554" spans="7:23" s="297" customFormat="1" x14ac:dyDescent="0.3">
      <c r="G554" s="296"/>
      <c r="H554" s="296"/>
      <c r="I554" s="296"/>
      <c r="J554" s="296"/>
      <c r="K554" s="296"/>
      <c r="L554" s="296"/>
      <c r="M554" s="296"/>
      <c r="N554" s="296"/>
      <c r="O554" s="296"/>
      <c r="P554" s="296"/>
      <c r="Q554" s="296"/>
      <c r="R554" s="296"/>
      <c r="S554" s="296"/>
      <c r="T554" s="296"/>
      <c r="U554" s="296"/>
      <c r="V554" s="296"/>
      <c r="W554" s="296"/>
    </row>
    <row r="555" spans="7:23" s="297" customFormat="1" x14ac:dyDescent="0.3">
      <c r="G555" s="296"/>
      <c r="H555" s="296"/>
      <c r="I555" s="296"/>
      <c r="J555" s="296"/>
      <c r="K555" s="296"/>
      <c r="L555" s="296"/>
      <c r="M555" s="296"/>
      <c r="N555" s="296"/>
      <c r="O555" s="296"/>
      <c r="P555" s="296"/>
      <c r="Q555" s="296"/>
      <c r="R555" s="296"/>
      <c r="S555" s="296"/>
      <c r="T555" s="296"/>
      <c r="U555" s="296"/>
      <c r="V555" s="296"/>
      <c r="W555" s="296"/>
    </row>
    <row r="556" spans="7:23" s="297" customFormat="1" x14ac:dyDescent="0.3">
      <c r="G556" s="296"/>
      <c r="H556" s="296"/>
      <c r="I556" s="296"/>
      <c r="J556" s="296"/>
      <c r="K556" s="296"/>
      <c r="L556" s="296"/>
      <c r="M556" s="296"/>
      <c r="N556" s="296"/>
      <c r="O556" s="296"/>
      <c r="P556" s="296"/>
      <c r="Q556" s="296"/>
      <c r="R556" s="296"/>
      <c r="S556" s="296"/>
      <c r="T556" s="296"/>
      <c r="U556" s="296"/>
      <c r="V556" s="296"/>
      <c r="W556" s="296"/>
    </row>
    <row r="557" spans="7:23" s="297" customFormat="1" x14ac:dyDescent="0.3">
      <c r="G557" s="296"/>
      <c r="H557" s="296"/>
      <c r="I557" s="296"/>
      <c r="J557" s="296"/>
      <c r="K557" s="296"/>
      <c r="L557" s="296"/>
      <c r="M557" s="296"/>
      <c r="N557" s="296"/>
      <c r="O557" s="296"/>
      <c r="P557" s="296"/>
      <c r="Q557" s="296"/>
      <c r="R557" s="296"/>
      <c r="S557" s="296"/>
      <c r="T557" s="296"/>
      <c r="U557" s="296"/>
      <c r="V557" s="296"/>
      <c r="W557" s="296"/>
    </row>
    <row r="558" spans="7:23" s="297" customFormat="1" x14ac:dyDescent="0.3">
      <c r="G558" s="296"/>
      <c r="H558" s="296"/>
      <c r="I558" s="296"/>
      <c r="J558" s="296"/>
      <c r="K558" s="296"/>
      <c r="L558" s="296"/>
      <c r="M558" s="296"/>
      <c r="N558" s="296"/>
      <c r="O558" s="296"/>
      <c r="P558" s="296"/>
      <c r="Q558" s="296"/>
      <c r="R558" s="296"/>
      <c r="S558" s="296"/>
      <c r="T558" s="296"/>
      <c r="U558" s="296"/>
      <c r="V558" s="296"/>
      <c r="W558" s="296"/>
    </row>
    <row r="559" spans="7:23" s="297" customFormat="1" x14ac:dyDescent="0.3">
      <c r="G559" s="296"/>
      <c r="H559" s="296"/>
      <c r="I559" s="296"/>
      <c r="J559" s="296"/>
      <c r="K559" s="296"/>
      <c r="L559" s="296"/>
      <c r="M559" s="296"/>
      <c r="N559" s="296"/>
      <c r="O559" s="296"/>
      <c r="P559" s="296"/>
      <c r="Q559" s="296"/>
      <c r="R559" s="296"/>
      <c r="S559" s="296"/>
      <c r="T559" s="296"/>
      <c r="U559" s="296"/>
      <c r="V559" s="296"/>
      <c r="W559" s="296"/>
    </row>
    <row r="560" spans="7:23" s="297" customFormat="1" x14ac:dyDescent="0.3">
      <c r="G560" s="296"/>
      <c r="H560" s="296"/>
      <c r="I560" s="296"/>
      <c r="J560" s="296"/>
      <c r="K560" s="296"/>
      <c r="L560" s="296"/>
      <c r="M560" s="296"/>
      <c r="N560" s="296"/>
      <c r="O560" s="296"/>
      <c r="P560" s="296"/>
      <c r="Q560" s="296"/>
      <c r="R560" s="296"/>
      <c r="S560" s="296"/>
      <c r="T560" s="296"/>
      <c r="U560" s="296"/>
      <c r="V560" s="296"/>
      <c r="W560" s="296"/>
    </row>
    <row r="561" spans="7:23" s="297" customFormat="1" x14ac:dyDescent="0.3">
      <c r="G561" s="296"/>
      <c r="H561" s="296"/>
      <c r="I561" s="296"/>
      <c r="J561" s="296"/>
      <c r="K561" s="296"/>
      <c r="L561" s="296"/>
      <c r="M561" s="296"/>
      <c r="N561" s="296"/>
      <c r="O561" s="296"/>
      <c r="P561" s="296"/>
      <c r="Q561" s="296"/>
      <c r="R561" s="296"/>
      <c r="S561" s="296"/>
      <c r="T561" s="296"/>
      <c r="U561" s="296"/>
      <c r="V561" s="296"/>
      <c r="W561" s="296"/>
    </row>
    <row r="562" spans="7:23" s="297" customFormat="1" x14ac:dyDescent="0.3">
      <c r="G562" s="296"/>
      <c r="H562" s="296"/>
      <c r="I562" s="296"/>
      <c r="J562" s="296"/>
      <c r="K562" s="296"/>
      <c r="L562" s="296"/>
      <c r="M562" s="296"/>
      <c r="N562" s="296"/>
      <c r="O562" s="296"/>
      <c r="P562" s="296"/>
      <c r="Q562" s="296"/>
      <c r="R562" s="296"/>
      <c r="S562" s="296"/>
      <c r="T562" s="296"/>
      <c r="U562" s="296"/>
      <c r="V562" s="296"/>
      <c r="W562" s="296"/>
    </row>
    <row r="563" spans="7:23" s="297" customFormat="1" x14ac:dyDescent="0.3">
      <c r="G563" s="296"/>
      <c r="H563" s="296"/>
      <c r="I563" s="296"/>
      <c r="J563" s="296"/>
      <c r="K563" s="296"/>
      <c r="L563" s="296"/>
      <c r="M563" s="296"/>
      <c r="N563" s="296"/>
      <c r="O563" s="296"/>
      <c r="P563" s="296"/>
      <c r="Q563" s="296"/>
      <c r="R563" s="296"/>
      <c r="S563" s="296"/>
      <c r="T563" s="296"/>
      <c r="U563" s="296"/>
      <c r="V563" s="296"/>
      <c r="W563" s="296"/>
    </row>
    <row r="564" spans="7:23" s="297" customFormat="1" x14ac:dyDescent="0.3">
      <c r="G564" s="296"/>
      <c r="H564" s="296"/>
      <c r="I564" s="296"/>
      <c r="J564" s="296"/>
      <c r="K564" s="296"/>
      <c r="L564" s="296"/>
      <c r="M564" s="296"/>
      <c r="N564" s="296"/>
      <c r="O564" s="296"/>
      <c r="P564" s="296"/>
      <c r="Q564" s="296"/>
      <c r="R564" s="296"/>
      <c r="S564" s="296"/>
      <c r="T564" s="296"/>
      <c r="U564" s="296"/>
      <c r="V564" s="296"/>
      <c r="W564" s="296"/>
    </row>
    <row r="565" spans="7:23" s="297" customFormat="1" x14ac:dyDescent="0.3">
      <c r="G565" s="296"/>
      <c r="H565" s="296"/>
      <c r="I565" s="296"/>
      <c r="J565" s="296"/>
      <c r="K565" s="296"/>
      <c r="L565" s="296"/>
      <c r="M565" s="296"/>
      <c r="N565" s="296"/>
      <c r="O565" s="296"/>
      <c r="P565" s="296"/>
      <c r="Q565" s="296"/>
      <c r="R565" s="296"/>
      <c r="S565" s="296"/>
      <c r="T565" s="296"/>
      <c r="U565" s="296"/>
      <c r="V565" s="296"/>
      <c r="W565" s="296"/>
    </row>
    <row r="566" spans="7:23" s="297" customFormat="1" x14ac:dyDescent="0.3">
      <c r="G566" s="296"/>
      <c r="H566" s="296"/>
      <c r="I566" s="296"/>
      <c r="J566" s="296"/>
      <c r="K566" s="296"/>
      <c r="L566" s="296"/>
      <c r="M566" s="296"/>
      <c r="N566" s="296"/>
      <c r="O566" s="296"/>
      <c r="P566" s="296"/>
      <c r="Q566" s="296"/>
      <c r="R566" s="296"/>
      <c r="S566" s="296"/>
      <c r="T566" s="296"/>
      <c r="U566" s="296"/>
      <c r="V566" s="296"/>
      <c r="W566" s="296"/>
    </row>
    <row r="567" spans="7:23" s="297" customFormat="1" x14ac:dyDescent="0.3">
      <c r="G567" s="296"/>
      <c r="H567" s="296"/>
      <c r="I567" s="296"/>
      <c r="J567" s="296"/>
      <c r="K567" s="296"/>
      <c r="L567" s="296"/>
      <c r="M567" s="296"/>
      <c r="N567" s="296"/>
      <c r="O567" s="296"/>
      <c r="P567" s="296"/>
      <c r="Q567" s="296"/>
      <c r="R567" s="296"/>
      <c r="S567" s="296"/>
      <c r="T567" s="296"/>
      <c r="U567" s="296"/>
      <c r="V567" s="296"/>
      <c r="W567" s="296"/>
    </row>
    <row r="568" spans="7:23" s="297" customFormat="1" x14ac:dyDescent="0.3">
      <c r="G568" s="296"/>
      <c r="H568" s="296"/>
      <c r="I568" s="296"/>
      <c r="J568" s="296"/>
      <c r="K568" s="296"/>
      <c r="L568" s="296"/>
      <c r="M568" s="296"/>
      <c r="N568" s="296"/>
      <c r="O568" s="296"/>
      <c r="P568" s="296"/>
      <c r="Q568" s="296"/>
      <c r="R568" s="296"/>
      <c r="S568" s="296"/>
      <c r="T568" s="296"/>
      <c r="U568" s="296"/>
      <c r="V568" s="296"/>
      <c r="W568" s="296"/>
    </row>
    <row r="569" spans="7:23" s="297" customFormat="1" x14ac:dyDescent="0.3">
      <c r="G569" s="296"/>
      <c r="H569" s="296"/>
      <c r="I569" s="296"/>
      <c r="J569" s="296"/>
      <c r="K569" s="296"/>
      <c r="L569" s="296"/>
      <c r="M569" s="296"/>
      <c r="N569" s="296"/>
      <c r="O569" s="296"/>
      <c r="P569" s="296"/>
      <c r="Q569" s="296"/>
      <c r="R569" s="296"/>
      <c r="S569" s="296"/>
      <c r="T569" s="296"/>
      <c r="U569" s="296"/>
      <c r="V569" s="296"/>
      <c r="W569" s="296"/>
    </row>
    <row r="570" spans="7:23" s="297" customFormat="1" x14ac:dyDescent="0.3">
      <c r="G570" s="296"/>
      <c r="H570" s="296"/>
      <c r="I570" s="296"/>
      <c r="J570" s="296"/>
      <c r="K570" s="296"/>
      <c r="L570" s="296"/>
      <c r="M570" s="296"/>
      <c r="N570" s="296"/>
      <c r="O570" s="296"/>
      <c r="P570" s="296"/>
      <c r="Q570" s="296"/>
      <c r="R570" s="296"/>
      <c r="S570" s="296"/>
      <c r="T570" s="296"/>
      <c r="U570" s="296"/>
      <c r="V570" s="296"/>
      <c r="W570" s="296"/>
    </row>
    <row r="571" spans="7:23" s="297" customFormat="1" x14ac:dyDescent="0.3">
      <c r="G571" s="296"/>
      <c r="H571" s="296"/>
      <c r="I571" s="296"/>
      <c r="J571" s="296"/>
      <c r="K571" s="296"/>
      <c r="L571" s="296"/>
      <c r="M571" s="296"/>
      <c r="N571" s="296"/>
      <c r="O571" s="296"/>
      <c r="P571" s="296"/>
      <c r="Q571" s="296"/>
      <c r="R571" s="296"/>
      <c r="S571" s="296"/>
      <c r="T571" s="296"/>
      <c r="U571" s="296"/>
      <c r="V571" s="296"/>
      <c r="W571" s="296"/>
    </row>
    <row r="572" spans="7:23" s="297" customFormat="1" x14ac:dyDescent="0.3">
      <c r="G572" s="296"/>
      <c r="H572" s="296"/>
      <c r="I572" s="296"/>
      <c r="J572" s="296"/>
      <c r="K572" s="296"/>
      <c r="L572" s="296"/>
      <c r="M572" s="296"/>
      <c r="N572" s="296"/>
      <c r="O572" s="296"/>
      <c r="P572" s="296"/>
      <c r="Q572" s="296"/>
      <c r="R572" s="296"/>
      <c r="S572" s="296"/>
      <c r="T572" s="296"/>
      <c r="U572" s="296"/>
      <c r="V572" s="296"/>
      <c r="W572" s="296"/>
    </row>
    <row r="573" spans="7:23" s="297" customFormat="1" x14ac:dyDescent="0.3">
      <c r="G573" s="296"/>
      <c r="H573" s="296"/>
      <c r="I573" s="296"/>
      <c r="J573" s="296"/>
      <c r="K573" s="296"/>
      <c r="L573" s="296"/>
      <c r="M573" s="296"/>
      <c r="N573" s="296"/>
      <c r="O573" s="296"/>
      <c r="P573" s="296"/>
      <c r="Q573" s="296"/>
      <c r="R573" s="296"/>
      <c r="S573" s="296"/>
      <c r="T573" s="296"/>
      <c r="U573" s="296"/>
      <c r="V573" s="296"/>
      <c r="W573" s="296"/>
    </row>
    <row r="574" spans="7:23" s="297" customFormat="1" x14ac:dyDescent="0.3">
      <c r="G574" s="296"/>
      <c r="H574" s="296"/>
      <c r="I574" s="296"/>
      <c r="J574" s="296"/>
      <c r="K574" s="296"/>
      <c r="L574" s="296"/>
      <c r="M574" s="296"/>
      <c r="N574" s="296"/>
      <c r="O574" s="296"/>
      <c r="P574" s="296"/>
      <c r="Q574" s="296"/>
      <c r="R574" s="296"/>
      <c r="S574" s="296"/>
      <c r="T574" s="296"/>
      <c r="U574" s="296"/>
      <c r="V574" s="296"/>
      <c r="W574" s="296"/>
    </row>
    <row r="575" spans="7:23" s="297" customFormat="1" x14ac:dyDescent="0.3">
      <c r="G575" s="296"/>
      <c r="H575" s="296"/>
      <c r="I575" s="296"/>
      <c r="J575" s="296"/>
      <c r="K575" s="296"/>
      <c r="L575" s="296"/>
      <c r="M575" s="296"/>
      <c r="N575" s="296"/>
      <c r="O575" s="296"/>
      <c r="P575" s="296"/>
      <c r="Q575" s="296"/>
      <c r="R575" s="296"/>
      <c r="S575" s="296"/>
      <c r="T575" s="296"/>
      <c r="U575" s="296"/>
      <c r="V575" s="296"/>
      <c r="W575" s="296"/>
    </row>
    <row r="576" spans="7:23" s="297" customFormat="1" x14ac:dyDescent="0.3">
      <c r="G576" s="296"/>
      <c r="H576" s="296"/>
      <c r="I576" s="296"/>
      <c r="J576" s="296"/>
      <c r="K576" s="296"/>
      <c r="L576" s="296"/>
      <c r="M576" s="296"/>
      <c r="N576" s="296"/>
      <c r="O576" s="296"/>
      <c r="P576" s="296"/>
      <c r="Q576" s="296"/>
      <c r="R576" s="296"/>
      <c r="S576" s="296"/>
      <c r="T576" s="296"/>
      <c r="U576" s="296"/>
      <c r="V576" s="296"/>
      <c r="W576" s="296"/>
    </row>
    <row r="577" spans="7:23" s="297" customFormat="1" x14ac:dyDescent="0.3">
      <c r="G577" s="296"/>
      <c r="H577" s="296"/>
      <c r="I577" s="296"/>
      <c r="J577" s="296"/>
      <c r="K577" s="296"/>
      <c r="L577" s="296"/>
      <c r="M577" s="296"/>
      <c r="N577" s="296"/>
      <c r="O577" s="296"/>
      <c r="P577" s="296"/>
      <c r="Q577" s="296"/>
      <c r="R577" s="296"/>
      <c r="S577" s="296"/>
      <c r="T577" s="296"/>
      <c r="U577" s="296"/>
      <c r="V577" s="296"/>
      <c r="W577" s="296"/>
    </row>
    <row r="578" spans="7:23" s="297" customFormat="1" x14ac:dyDescent="0.3">
      <c r="G578" s="296"/>
      <c r="H578" s="296"/>
      <c r="I578" s="296"/>
      <c r="J578" s="296"/>
      <c r="K578" s="296"/>
      <c r="L578" s="296"/>
      <c r="M578" s="296"/>
      <c r="N578" s="296"/>
      <c r="O578" s="296"/>
      <c r="P578" s="296"/>
      <c r="Q578" s="296"/>
      <c r="R578" s="296"/>
      <c r="S578" s="296"/>
      <c r="T578" s="296"/>
      <c r="U578" s="296"/>
      <c r="V578" s="296"/>
      <c r="W578" s="296"/>
    </row>
    <row r="579" spans="7:23" s="297" customFormat="1" x14ac:dyDescent="0.3">
      <c r="G579" s="296"/>
      <c r="H579" s="296"/>
      <c r="I579" s="296"/>
      <c r="J579" s="296"/>
      <c r="K579" s="296"/>
      <c r="L579" s="296"/>
      <c r="M579" s="296"/>
      <c r="N579" s="296"/>
      <c r="O579" s="296"/>
      <c r="P579" s="296"/>
      <c r="Q579" s="296"/>
      <c r="R579" s="296"/>
      <c r="S579" s="296"/>
      <c r="T579" s="296"/>
      <c r="U579" s="296"/>
      <c r="V579" s="296"/>
      <c r="W579" s="296"/>
    </row>
    <row r="580" spans="7:23" s="297" customFormat="1" x14ac:dyDescent="0.3">
      <c r="G580" s="296"/>
      <c r="H580" s="296"/>
      <c r="I580" s="296"/>
      <c r="J580" s="296"/>
      <c r="K580" s="296"/>
      <c r="L580" s="296"/>
      <c r="M580" s="296"/>
      <c r="N580" s="296"/>
      <c r="O580" s="296"/>
      <c r="P580" s="296"/>
      <c r="Q580" s="296"/>
      <c r="R580" s="296"/>
      <c r="S580" s="296"/>
      <c r="T580" s="296"/>
      <c r="U580" s="296"/>
      <c r="V580" s="296"/>
      <c r="W580" s="296"/>
    </row>
    <row r="581" spans="7:23" s="297" customFormat="1" x14ac:dyDescent="0.3"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</row>
    <row r="582" spans="7:23" s="297" customFormat="1" x14ac:dyDescent="0.3">
      <c r="G582" s="296"/>
      <c r="H582" s="296"/>
      <c r="I582" s="296"/>
      <c r="J582" s="296"/>
      <c r="K582" s="296"/>
      <c r="L582" s="296"/>
      <c r="M582" s="296"/>
      <c r="N582" s="296"/>
      <c r="O582" s="296"/>
      <c r="P582" s="296"/>
      <c r="Q582" s="296"/>
      <c r="R582" s="296"/>
      <c r="S582" s="296"/>
      <c r="T582" s="296"/>
      <c r="U582" s="296"/>
      <c r="V582" s="296"/>
      <c r="W582" s="296"/>
    </row>
    <row r="583" spans="7:23" s="297" customFormat="1" x14ac:dyDescent="0.3">
      <c r="G583" s="296"/>
      <c r="H583" s="296"/>
      <c r="I583" s="296"/>
      <c r="J583" s="296"/>
      <c r="K583" s="296"/>
      <c r="L583" s="296"/>
      <c r="M583" s="296"/>
      <c r="N583" s="296"/>
      <c r="O583" s="296"/>
      <c r="P583" s="296"/>
      <c r="Q583" s="296"/>
      <c r="R583" s="296"/>
      <c r="S583" s="296"/>
      <c r="T583" s="296"/>
      <c r="U583" s="296"/>
      <c r="V583" s="296"/>
      <c r="W583" s="296"/>
    </row>
    <row r="584" spans="7:23" s="297" customFormat="1" x14ac:dyDescent="0.3"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</row>
    <row r="585" spans="7:23" s="297" customFormat="1" x14ac:dyDescent="0.3">
      <c r="G585" s="296"/>
      <c r="H585" s="296"/>
      <c r="I585" s="296"/>
      <c r="J585" s="296"/>
      <c r="K585" s="296"/>
      <c r="L585" s="296"/>
      <c r="M585" s="296"/>
      <c r="N585" s="296"/>
      <c r="O585" s="296"/>
      <c r="P585" s="296"/>
      <c r="Q585" s="296"/>
      <c r="R585" s="296"/>
      <c r="S585" s="296"/>
      <c r="T585" s="296"/>
      <c r="U585" s="296"/>
      <c r="V585" s="296"/>
      <c r="W585" s="296"/>
    </row>
    <row r="586" spans="7:23" s="297" customFormat="1" x14ac:dyDescent="0.3">
      <c r="G586" s="296"/>
      <c r="H586" s="296"/>
      <c r="I586" s="296"/>
      <c r="J586" s="296"/>
      <c r="K586" s="296"/>
      <c r="L586" s="296"/>
      <c r="M586" s="296"/>
      <c r="N586" s="296"/>
      <c r="O586" s="296"/>
      <c r="P586" s="296"/>
      <c r="Q586" s="296"/>
      <c r="R586" s="296"/>
      <c r="S586" s="296"/>
      <c r="T586" s="296"/>
      <c r="U586" s="296"/>
      <c r="V586" s="296"/>
      <c r="W586" s="296"/>
    </row>
    <row r="587" spans="7:23" s="297" customFormat="1" x14ac:dyDescent="0.3">
      <c r="G587" s="296"/>
      <c r="H587" s="296"/>
      <c r="I587" s="296"/>
      <c r="J587" s="296"/>
      <c r="K587" s="296"/>
      <c r="L587" s="296"/>
      <c r="M587" s="296"/>
      <c r="N587" s="296"/>
      <c r="O587" s="296"/>
      <c r="P587" s="296"/>
      <c r="Q587" s="296"/>
      <c r="R587" s="296"/>
      <c r="S587" s="296"/>
      <c r="T587" s="296"/>
      <c r="U587" s="296"/>
      <c r="V587" s="296"/>
      <c r="W587" s="296"/>
    </row>
    <row r="588" spans="7:23" s="297" customFormat="1" x14ac:dyDescent="0.3"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6"/>
      <c r="U588" s="296"/>
      <c r="V588" s="296"/>
      <c r="W588" s="296"/>
    </row>
    <row r="589" spans="7:23" s="297" customFormat="1" x14ac:dyDescent="0.3">
      <c r="G589" s="296"/>
      <c r="H589" s="296"/>
      <c r="I589" s="296"/>
      <c r="J589" s="296"/>
      <c r="K589" s="296"/>
      <c r="L589" s="296"/>
      <c r="M589" s="296"/>
      <c r="N589" s="296"/>
      <c r="O589" s="296"/>
      <c r="P589" s="296"/>
      <c r="Q589" s="296"/>
      <c r="R589" s="296"/>
      <c r="S589" s="296"/>
      <c r="T589" s="296"/>
      <c r="U589" s="296"/>
      <c r="V589" s="296"/>
      <c r="W589" s="296"/>
    </row>
    <row r="590" spans="7:23" s="297" customFormat="1" x14ac:dyDescent="0.3">
      <c r="G590" s="296"/>
      <c r="H590" s="296"/>
      <c r="I590" s="296"/>
      <c r="J590" s="296"/>
      <c r="K590" s="296"/>
      <c r="L590" s="296"/>
      <c r="M590" s="296"/>
      <c r="N590" s="296"/>
      <c r="O590" s="296"/>
      <c r="P590" s="296"/>
      <c r="Q590" s="296"/>
      <c r="R590" s="296"/>
      <c r="S590" s="296"/>
      <c r="T590" s="296"/>
      <c r="U590" s="296"/>
      <c r="V590" s="296"/>
      <c r="W590" s="296"/>
    </row>
    <row r="591" spans="7:23" s="297" customFormat="1" x14ac:dyDescent="0.3">
      <c r="G591" s="296"/>
      <c r="H591" s="296"/>
      <c r="I591" s="296"/>
      <c r="J591" s="296"/>
      <c r="K591" s="296"/>
      <c r="L591" s="296"/>
      <c r="M591" s="296"/>
      <c r="N591" s="296"/>
      <c r="O591" s="296"/>
      <c r="P591" s="296"/>
      <c r="Q591" s="296"/>
      <c r="R591" s="296"/>
      <c r="S591" s="296"/>
      <c r="T591" s="296"/>
      <c r="U591" s="296"/>
      <c r="V591" s="296"/>
      <c r="W591" s="296"/>
    </row>
    <row r="592" spans="7:23" s="297" customFormat="1" x14ac:dyDescent="0.3">
      <c r="G592" s="296"/>
      <c r="H592" s="296"/>
      <c r="I592" s="296"/>
      <c r="J592" s="296"/>
      <c r="K592" s="296"/>
      <c r="L592" s="296"/>
      <c r="M592" s="296"/>
      <c r="N592" s="296"/>
      <c r="O592" s="296"/>
      <c r="P592" s="296"/>
      <c r="Q592" s="296"/>
      <c r="R592" s="296"/>
      <c r="S592" s="296"/>
      <c r="T592" s="296"/>
      <c r="U592" s="296"/>
      <c r="V592" s="296"/>
      <c r="W592" s="296"/>
    </row>
    <row r="593" spans="7:23" s="297" customFormat="1" x14ac:dyDescent="0.3">
      <c r="G593" s="296"/>
      <c r="H593" s="296"/>
      <c r="I593" s="296"/>
      <c r="J593" s="296"/>
      <c r="K593" s="296"/>
      <c r="L593" s="296"/>
      <c r="M593" s="296"/>
      <c r="N593" s="296"/>
      <c r="O593" s="296"/>
      <c r="P593" s="296"/>
      <c r="Q593" s="296"/>
      <c r="R593" s="296"/>
      <c r="S593" s="296"/>
      <c r="T593" s="296"/>
      <c r="U593" s="296"/>
      <c r="V593" s="296"/>
      <c r="W593" s="296"/>
    </row>
    <row r="594" spans="7:23" s="297" customFormat="1" x14ac:dyDescent="0.3">
      <c r="G594" s="296"/>
      <c r="H594" s="296"/>
      <c r="I594" s="296"/>
      <c r="J594" s="296"/>
      <c r="K594" s="296"/>
      <c r="L594" s="296"/>
      <c r="M594" s="296"/>
      <c r="N594" s="296"/>
      <c r="O594" s="296"/>
      <c r="P594" s="296"/>
      <c r="Q594" s="296"/>
      <c r="R594" s="296"/>
      <c r="S594" s="296"/>
      <c r="T594" s="296"/>
      <c r="U594" s="296"/>
      <c r="V594" s="296"/>
      <c r="W594" s="296"/>
    </row>
    <row r="595" spans="7:23" s="297" customFormat="1" x14ac:dyDescent="0.3">
      <c r="G595" s="296"/>
      <c r="H595" s="296"/>
      <c r="I595" s="296"/>
      <c r="J595" s="296"/>
      <c r="K595" s="296"/>
      <c r="L595" s="296"/>
      <c r="M595" s="296"/>
      <c r="N595" s="296"/>
      <c r="O595" s="296"/>
      <c r="P595" s="296"/>
      <c r="Q595" s="296"/>
      <c r="R595" s="296"/>
      <c r="S595" s="296"/>
      <c r="T595" s="296"/>
      <c r="U595" s="296"/>
      <c r="V595" s="296"/>
      <c r="W595" s="296"/>
    </row>
    <row r="596" spans="7:23" s="297" customFormat="1" x14ac:dyDescent="0.3">
      <c r="G596" s="296"/>
      <c r="H596" s="296"/>
      <c r="I596" s="296"/>
      <c r="J596" s="296"/>
      <c r="K596" s="296"/>
      <c r="L596" s="296"/>
      <c r="M596" s="296"/>
      <c r="N596" s="296"/>
      <c r="O596" s="296"/>
      <c r="P596" s="296"/>
      <c r="Q596" s="296"/>
      <c r="R596" s="296"/>
      <c r="S596" s="296"/>
      <c r="T596" s="296"/>
      <c r="U596" s="296"/>
      <c r="V596" s="296"/>
      <c r="W596" s="296"/>
    </row>
    <row r="597" spans="7:23" s="297" customFormat="1" x14ac:dyDescent="0.3">
      <c r="G597" s="296"/>
      <c r="H597" s="296"/>
      <c r="I597" s="296"/>
      <c r="J597" s="296"/>
      <c r="K597" s="296"/>
      <c r="L597" s="296"/>
      <c r="M597" s="296"/>
      <c r="N597" s="296"/>
      <c r="O597" s="296"/>
      <c r="P597" s="296"/>
      <c r="Q597" s="296"/>
      <c r="R597" s="296"/>
      <c r="S597" s="296"/>
      <c r="T597" s="296"/>
      <c r="U597" s="296"/>
      <c r="V597" s="296"/>
      <c r="W597" s="296"/>
    </row>
    <row r="598" spans="7:23" s="297" customFormat="1" x14ac:dyDescent="0.3">
      <c r="G598" s="296"/>
      <c r="H598" s="296"/>
      <c r="I598" s="296"/>
      <c r="J598" s="296"/>
      <c r="K598" s="296"/>
      <c r="L598" s="296"/>
      <c r="M598" s="296"/>
      <c r="N598" s="296"/>
      <c r="O598" s="296"/>
      <c r="P598" s="296"/>
      <c r="Q598" s="296"/>
      <c r="R598" s="296"/>
      <c r="S598" s="296"/>
      <c r="T598" s="296"/>
      <c r="U598" s="296"/>
      <c r="V598" s="296"/>
      <c r="W598" s="296"/>
    </row>
    <row r="599" spans="7:23" s="297" customFormat="1" x14ac:dyDescent="0.3">
      <c r="G599" s="296"/>
      <c r="H599" s="296"/>
      <c r="I599" s="296"/>
      <c r="J599" s="296"/>
      <c r="K599" s="296"/>
      <c r="L599" s="296"/>
      <c r="M599" s="296"/>
      <c r="N599" s="296"/>
      <c r="O599" s="296"/>
      <c r="P599" s="296"/>
      <c r="Q599" s="296"/>
      <c r="R599" s="296"/>
      <c r="S599" s="296"/>
      <c r="T599" s="296"/>
      <c r="U599" s="296"/>
      <c r="V599" s="296"/>
      <c r="W599" s="296"/>
    </row>
    <row r="600" spans="7:23" s="297" customFormat="1" x14ac:dyDescent="0.3">
      <c r="G600" s="296"/>
      <c r="H600" s="296"/>
      <c r="I600" s="296"/>
      <c r="J600" s="296"/>
      <c r="K600" s="296"/>
      <c r="L600" s="296"/>
      <c r="M600" s="296"/>
      <c r="N600" s="296"/>
      <c r="O600" s="296"/>
      <c r="P600" s="296"/>
      <c r="Q600" s="296"/>
      <c r="R600" s="296"/>
      <c r="S600" s="296"/>
      <c r="T600" s="296"/>
      <c r="U600" s="296"/>
      <c r="V600" s="296"/>
      <c r="W600" s="296"/>
    </row>
    <row r="601" spans="7:23" s="297" customFormat="1" x14ac:dyDescent="0.3">
      <c r="G601" s="296"/>
      <c r="H601" s="296"/>
      <c r="I601" s="296"/>
      <c r="J601" s="296"/>
      <c r="K601" s="296"/>
      <c r="L601" s="296"/>
      <c r="M601" s="296"/>
      <c r="N601" s="296"/>
      <c r="O601" s="296"/>
      <c r="P601" s="296"/>
      <c r="Q601" s="296"/>
      <c r="R601" s="296"/>
      <c r="S601" s="296"/>
      <c r="T601" s="296"/>
      <c r="U601" s="296"/>
      <c r="V601" s="296"/>
      <c r="W601" s="296"/>
    </row>
    <row r="602" spans="7:23" s="297" customFormat="1" x14ac:dyDescent="0.3">
      <c r="G602" s="296"/>
      <c r="H602" s="296"/>
      <c r="I602" s="296"/>
      <c r="J602" s="296"/>
      <c r="K602" s="296"/>
      <c r="L602" s="296"/>
      <c r="M602" s="296"/>
      <c r="N602" s="296"/>
      <c r="O602" s="296"/>
      <c r="P602" s="296"/>
      <c r="Q602" s="296"/>
      <c r="R602" s="296"/>
      <c r="S602" s="296"/>
      <c r="T602" s="296"/>
      <c r="U602" s="296"/>
      <c r="V602" s="296"/>
      <c r="W602" s="296"/>
    </row>
    <row r="603" spans="7:23" s="297" customFormat="1" x14ac:dyDescent="0.3">
      <c r="G603" s="296"/>
      <c r="H603" s="296"/>
      <c r="I603" s="296"/>
      <c r="J603" s="296"/>
      <c r="K603" s="296"/>
      <c r="L603" s="296"/>
      <c r="M603" s="296"/>
      <c r="N603" s="296"/>
      <c r="O603" s="296"/>
      <c r="P603" s="296"/>
      <c r="Q603" s="296"/>
      <c r="R603" s="296"/>
      <c r="S603" s="296"/>
      <c r="T603" s="296"/>
      <c r="U603" s="296"/>
      <c r="V603" s="296"/>
      <c r="W603" s="296"/>
    </row>
    <row r="604" spans="7:23" s="297" customFormat="1" x14ac:dyDescent="0.3">
      <c r="G604" s="296"/>
      <c r="H604" s="296"/>
      <c r="I604" s="296"/>
      <c r="J604" s="296"/>
      <c r="K604" s="296"/>
      <c r="L604" s="296"/>
      <c r="M604" s="296"/>
      <c r="N604" s="296"/>
      <c r="O604" s="296"/>
      <c r="P604" s="296"/>
      <c r="Q604" s="296"/>
      <c r="R604" s="296"/>
      <c r="S604" s="296"/>
      <c r="T604" s="296"/>
      <c r="U604" s="296"/>
      <c r="V604" s="296"/>
      <c r="W604" s="296"/>
    </row>
    <row r="605" spans="7:23" s="297" customFormat="1" x14ac:dyDescent="0.3">
      <c r="G605" s="296"/>
      <c r="H605" s="296"/>
      <c r="I605" s="296"/>
      <c r="J605" s="296"/>
      <c r="K605" s="296"/>
      <c r="L605" s="296"/>
      <c r="M605" s="296"/>
      <c r="N605" s="296"/>
      <c r="O605" s="296"/>
      <c r="P605" s="296"/>
      <c r="Q605" s="296"/>
      <c r="R605" s="296"/>
      <c r="S605" s="296"/>
      <c r="T605" s="296"/>
      <c r="U605" s="296"/>
      <c r="V605" s="296"/>
      <c r="W605" s="296"/>
    </row>
    <row r="606" spans="7:23" s="297" customFormat="1" x14ac:dyDescent="0.3">
      <c r="G606" s="296"/>
      <c r="H606" s="296"/>
      <c r="I606" s="296"/>
      <c r="J606" s="296"/>
      <c r="K606" s="296"/>
      <c r="L606" s="296"/>
      <c r="M606" s="296"/>
      <c r="N606" s="296"/>
      <c r="O606" s="296"/>
      <c r="P606" s="296"/>
      <c r="Q606" s="296"/>
      <c r="R606" s="296"/>
      <c r="S606" s="296"/>
      <c r="T606" s="296"/>
      <c r="U606" s="296"/>
      <c r="V606" s="296"/>
      <c r="W606" s="296"/>
    </row>
    <row r="607" spans="7:23" s="297" customFormat="1" x14ac:dyDescent="0.3">
      <c r="G607" s="296"/>
      <c r="H607" s="296"/>
      <c r="I607" s="296"/>
      <c r="J607" s="296"/>
      <c r="K607" s="296"/>
      <c r="L607" s="296"/>
      <c r="M607" s="296"/>
      <c r="N607" s="296"/>
      <c r="O607" s="296"/>
      <c r="P607" s="296"/>
      <c r="Q607" s="296"/>
      <c r="R607" s="296"/>
      <c r="S607" s="296"/>
      <c r="T607" s="296"/>
      <c r="U607" s="296"/>
      <c r="V607" s="296"/>
      <c r="W607" s="296"/>
    </row>
    <row r="608" spans="7:23" s="297" customFormat="1" x14ac:dyDescent="0.3">
      <c r="G608" s="296"/>
      <c r="H608" s="296"/>
      <c r="I608" s="296"/>
      <c r="J608" s="296"/>
      <c r="K608" s="296"/>
      <c r="L608" s="296"/>
      <c r="M608" s="296"/>
      <c r="N608" s="296"/>
      <c r="O608" s="296"/>
      <c r="P608" s="296"/>
      <c r="Q608" s="296"/>
      <c r="R608" s="296"/>
      <c r="S608" s="296"/>
      <c r="T608" s="296"/>
      <c r="U608" s="296"/>
      <c r="V608" s="296"/>
      <c r="W608" s="296"/>
    </row>
    <row r="609" spans="7:23" s="297" customFormat="1" x14ac:dyDescent="0.3">
      <c r="G609" s="296"/>
      <c r="H609" s="296"/>
      <c r="I609" s="296"/>
      <c r="J609" s="296"/>
      <c r="K609" s="296"/>
      <c r="L609" s="296"/>
      <c r="M609" s="296"/>
      <c r="N609" s="296"/>
      <c r="O609" s="296"/>
      <c r="P609" s="296"/>
      <c r="Q609" s="296"/>
      <c r="R609" s="296"/>
      <c r="S609" s="296"/>
      <c r="T609" s="296"/>
      <c r="U609" s="296"/>
      <c r="V609" s="296"/>
      <c r="W609" s="296"/>
    </row>
    <row r="610" spans="7:23" s="297" customFormat="1" x14ac:dyDescent="0.3">
      <c r="G610" s="296"/>
      <c r="H610" s="296"/>
      <c r="I610" s="296"/>
      <c r="J610" s="296"/>
      <c r="K610" s="296"/>
      <c r="L610" s="296"/>
      <c r="M610" s="296"/>
      <c r="N610" s="296"/>
      <c r="O610" s="296"/>
      <c r="P610" s="296"/>
      <c r="Q610" s="296"/>
      <c r="R610" s="296"/>
      <c r="S610" s="296"/>
      <c r="T610" s="296"/>
      <c r="U610" s="296"/>
      <c r="V610" s="296"/>
      <c r="W610" s="296"/>
    </row>
    <row r="611" spans="7:23" s="297" customFormat="1" x14ac:dyDescent="0.3">
      <c r="G611" s="296"/>
      <c r="H611" s="296"/>
      <c r="I611" s="296"/>
      <c r="J611" s="296"/>
      <c r="K611" s="296"/>
      <c r="L611" s="296"/>
      <c r="M611" s="296"/>
      <c r="N611" s="296"/>
      <c r="O611" s="296"/>
      <c r="P611" s="296"/>
      <c r="Q611" s="296"/>
      <c r="R611" s="296"/>
      <c r="S611" s="296"/>
      <c r="T611" s="296"/>
      <c r="U611" s="296"/>
      <c r="V611" s="296"/>
      <c r="W611" s="296"/>
    </row>
    <row r="612" spans="7:23" s="297" customFormat="1" x14ac:dyDescent="0.3">
      <c r="G612" s="296"/>
      <c r="H612" s="296"/>
      <c r="I612" s="296"/>
      <c r="J612" s="296"/>
      <c r="K612" s="296"/>
      <c r="L612" s="296"/>
      <c r="M612" s="296"/>
      <c r="N612" s="296"/>
      <c r="O612" s="296"/>
      <c r="P612" s="296"/>
      <c r="Q612" s="296"/>
      <c r="R612" s="296"/>
      <c r="S612" s="296"/>
      <c r="T612" s="296"/>
      <c r="U612" s="296"/>
      <c r="V612" s="296"/>
      <c r="W612" s="296"/>
    </row>
    <row r="613" spans="7:23" s="297" customFormat="1" x14ac:dyDescent="0.3">
      <c r="G613" s="296"/>
      <c r="H613" s="296"/>
      <c r="I613" s="296"/>
      <c r="J613" s="296"/>
      <c r="K613" s="296"/>
      <c r="L613" s="296"/>
      <c r="M613" s="296"/>
      <c r="N613" s="296"/>
      <c r="O613" s="296"/>
      <c r="P613" s="296"/>
      <c r="Q613" s="296"/>
      <c r="R613" s="296"/>
      <c r="S613" s="296"/>
      <c r="T613" s="296"/>
      <c r="U613" s="296"/>
      <c r="V613" s="296"/>
      <c r="W613" s="296"/>
    </row>
    <row r="614" spans="7:23" s="297" customFormat="1" x14ac:dyDescent="0.3">
      <c r="G614" s="296"/>
      <c r="H614" s="296"/>
      <c r="I614" s="296"/>
      <c r="J614" s="296"/>
      <c r="K614" s="296"/>
      <c r="L614" s="296"/>
      <c r="M614" s="296"/>
      <c r="N614" s="296"/>
      <c r="O614" s="296"/>
      <c r="P614" s="296"/>
      <c r="Q614" s="296"/>
      <c r="R614" s="296"/>
      <c r="S614" s="296"/>
      <c r="T614" s="296"/>
      <c r="U614" s="296"/>
      <c r="V614" s="296"/>
      <c r="W614" s="296"/>
    </row>
    <row r="615" spans="7:23" s="297" customFormat="1" x14ac:dyDescent="0.3">
      <c r="G615" s="296"/>
      <c r="H615" s="296"/>
      <c r="I615" s="296"/>
      <c r="J615" s="296"/>
      <c r="K615" s="296"/>
      <c r="L615" s="296"/>
      <c r="M615" s="296"/>
      <c r="N615" s="296"/>
      <c r="O615" s="296"/>
      <c r="P615" s="296"/>
      <c r="Q615" s="296"/>
      <c r="R615" s="296"/>
      <c r="S615" s="296"/>
      <c r="T615" s="296"/>
      <c r="U615" s="296"/>
      <c r="V615" s="296"/>
      <c r="W615" s="296"/>
    </row>
    <row r="616" spans="7:23" s="297" customFormat="1" x14ac:dyDescent="0.3">
      <c r="G616" s="296"/>
      <c r="H616" s="296"/>
      <c r="I616" s="296"/>
      <c r="J616" s="296"/>
      <c r="K616" s="296"/>
      <c r="L616" s="296"/>
      <c r="M616" s="296"/>
      <c r="N616" s="296"/>
      <c r="O616" s="296"/>
      <c r="P616" s="296"/>
      <c r="Q616" s="296"/>
      <c r="R616" s="296"/>
      <c r="S616" s="296"/>
      <c r="T616" s="296"/>
      <c r="U616" s="296"/>
      <c r="V616" s="296"/>
      <c r="W616" s="296"/>
    </row>
    <row r="617" spans="7:23" s="297" customFormat="1" x14ac:dyDescent="0.3">
      <c r="G617" s="296"/>
      <c r="H617" s="296"/>
      <c r="I617" s="296"/>
      <c r="J617" s="296"/>
      <c r="K617" s="296"/>
      <c r="L617" s="296"/>
      <c r="M617" s="296"/>
      <c r="N617" s="296"/>
      <c r="O617" s="296"/>
      <c r="P617" s="296"/>
      <c r="Q617" s="296"/>
      <c r="R617" s="296"/>
      <c r="S617" s="296"/>
      <c r="T617" s="296"/>
      <c r="U617" s="296"/>
      <c r="V617" s="296"/>
      <c r="W617" s="296"/>
    </row>
    <row r="618" spans="7:23" s="297" customFormat="1" x14ac:dyDescent="0.3">
      <c r="G618" s="296"/>
      <c r="H618" s="296"/>
      <c r="I618" s="296"/>
      <c r="J618" s="296"/>
      <c r="K618" s="296"/>
      <c r="L618" s="296"/>
      <c r="M618" s="296"/>
      <c r="N618" s="296"/>
      <c r="O618" s="296"/>
      <c r="P618" s="296"/>
      <c r="Q618" s="296"/>
      <c r="R618" s="296"/>
      <c r="S618" s="296"/>
      <c r="T618" s="296"/>
      <c r="U618" s="296"/>
      <c r="V618" s="296"/>
      <c r="W618" s="296"/>
    </row>
    <row r="619" spans="7:23" s="297" customFormat="1" x14ac:dyDescent="0.3">
      <c r="G619" s="296"/>
      <c r="H619" s="296"/>
      <c r="I619" s="296"/>
      <c r="J619" s="296"/>
      <c r="K619" s="296"/>
      <c r="L619" s="296"/>
      <c r="M619" s="296"/>
      <c r="N619" s="296"/>
      <c r="O619" s="296"/>
      <c r="P619" s="296"/>
      <c r="Q619" s="296"/>
      <c r="R619" s="296"/>
      <c r="S619" s="296"/>
      <c r="T619" s="296"/>
      <c r="U619" s="296"/>
      <c r="V619" s="296"/>
      <c r="W619" s="296"/>
    </row>
    <row r="620" spans="7:23" s="297" customFormat="1" x14ac:dyDescent="0.3">
      <c r="G620" s="296"/>
      <c r="H620" s="296"/>
      <c r="I620" s="296"/>
      <c r="J620" s="296"/>
      <c r="K620" s="296"/>
      <c r="L620" s="296"/>
      <c r="M620" s="296"/>
      <c r="N620" s="296"/>
      <c r="O620" s="296"/>
      <c r="P620" s="296"/>
      <c r="Q620" s="296"/>
      <c r="R620" s="296"/>
      <c r="S620" s="296"/>
      <c r="T620" s="296"/>
      <c r="U620" s="296"/>
      <c r="V620" s="296"/>
      <c r="W620" s="296"/>
    </row>
    <row r="621" spans="7:23" s="297" customFormat="1" x14ac:dyDescent="0.3">
      <c r="G621" s="296"/>
      <c r="H621" s="296"/>
      <c r="I621" s="296"/>
      <c r="J621" s="296"/>
      <c r="K621" s="296"/>
      <c r="L621" s="296"/>
      <c r="M621" s="296"/>
      <c r="N621" s="296"/>
      <c r="O621" s="296"/>
      <c r="P621" s="296"/>
      <c r="Q621" s="296"/>
      <c r="R621" s="296"/>
      <c r="S621" s="296"/>
      <c r="T621" s="296"/>
      <c r="U621" s="296"/>
      <c r="V621" s="296"/>
      <c r="W621" s="296"/>
    </row>
    <row r="622" spans="7:23" s="297" customFormat="1" x14ac:dyDescent="0.3">
      <c r="G622" s="296"/>
      <c r="H622" s="296"/>
      <c r="I622" s="296"/>
      <c r="J622" s="296"/>
      <c r="K622" s="296"/>
      <c r="L622" s="296"/>
      <c r="M622" s="296"/>
      <c r="N622" s="296"/>
      <c r="O622" s="296"/>
      <c r="P622" s="296"/>
      <c r="Q622" s="296"/>
      <c r="R622" s="296"/>
      <c r="S622" s="296"/>
      <c r="T622" s="296"/>
      <c r="U622" s="296"/>
      <c r="V622" s="296"/>
      <c r="W622" s="296"/>
    </row>
    <row r="623" spans="7:23" s="297" customFormat="1" x14ac:dyDescent="0.3">
      <c r="G623" s="296"/>
      <c r="H623" s="296"/>
      <c r="I623" s="296"/>
      <c r="J623" s="296"/>
      <c r="K623" s="296"/>
      <c r="L623" s="296"/>
      <c r="M623" s="296"/>
      <c r="N623" s="296"/>
      <c r="O623" s="296"/>
      <c r="P623" s="296"/>
      <c r="Q623" s="296"/>
      <c r="R623" s="296"/>
      <c r="S623" s="296"/>
      <c r="T623" s="296"/>
      <c r="U623" s="296"/>
      <c r="V623" s="296"/>
      <c r="W623" s="296"/>
    </row>
    <row r="624" spans="7:23" s="297" customFormat="1" x14ac:dyDescent="0.3">
      <c r="G624" s="296"/>
      <c r="H624" s="296"/>
      <c r="I624" s="296"/>
      <c r="J624" s="296"/>
      <c r="K624" s="296"/>
      <c r="L624" s="296"/>
      <c r="M624" s="296"/>
      <c r="N624" s="296"/>
      <c r="O624" s="296"/>
      <c r="P624" s="296"/>
      <c r="Q624" s="296"/>
      <c r="R624" s="296"/>
      <c r="S624" s="296"/>
      <c r="T624" s="296"/>
      <c r="U624" s="296"/>
      <c r="V624" s="296"/>
      <c r="W624" s="296"/>
    </row>
    <row r="625" spans="7:23" s="297" customFormat="1" x14ac:dyDescent="0.3">
      <c r="G625" s="296"/>
      <c r="H625" s="296"/>
      <c r="I625" s="296"/>
      <c r="J625" s="296"/>
      <c r="K625" s="296"/>
      <c r="L625" s="296"/>
      <c r="M625" s="296"/>
      <c r="N625" s="296"/>
      <c r="O625" s="296"/>
      <c r="P625" s="296"/>
      <c r="Q625" s="296"/>
      <c r="R625" s="296"/>
      <c r="S625" s="296"/>
      <c r="T625" s="296"/>
      <c r="U625" s="296"/>
      <c r="V625" s="296"/>
      <c r="W625" s="296"/>
    </row>
    <row r="626" spans="7:23" s="297" customFormat="1" x14ac:dyDescent="0.3">
      <c r="G626" s="296"/>
      <c r="H626" s="296"/>
      <c r="I626" s="296"/>
      <c r="J626" s="296"/>
      <c r="K626" s="296"/>
      <c r="L626" s="296"/>
      <c r="M626" s="296"/>
      <c r="N626" s="296"/>
      <c r="O626" s="296"/>
      <c r="P626" s="296"/>
      <c r="Q626" s="296"/>
      <c r="R626" s="296"/>
      <c r="S626" s="296"/>
      <c r="T626" s="296"/>
      <c r="U626" s="296"/>
      <c r="V626" s="296"/>
      <c r="W626" s="296"/>
    </row>
    <row r="627" spans="7:23" s="297" customFormat="1" x14ac:dyDescent="0.3">
      <c r="G627" s="296"/>
      <c r="H627" s="296"/>
      <c r="I627" s="296"/>
      <c r="J627" s="296"/>
      <c r="K627" s="296"/>
      <c r="L627" s="296"/>
      <c r="M627" s="296"/>
      <c r="N627" s="296"/>
      <c r="O627" s="296"/>
      <c r="P627" s="296"/>
      <c r="Q627" s="296"/>
      <c r="R627" s="296"/>
      <c r="S627" s="296"/>
      <c r="T627" s="296"/>
      <c r="U627" s="296"/>
      <c r="V627" s="296"/>
      <c r="W627" s="296"/>
    </row>
    <row r="628" spans="7:23" s="297" customFormat="1" x14ac:dyDescent="0.3">
      <c r="G628" s="296"/>
      <c r="H628" s="296"/>
      <c r="I628" s="296"/>
      <c r="J628" s="296"/>
      <c r="K628" s="296"/>
      <c r="L628" s="296"/>
      <c r="M628" s="296"/>
      <c r="N628" s="296"/>
      <c r="O628" s="296"/>
      <c r="P628" s="296"/>
      <c r="Q628" s="296"/>
      <c r="R628" s="296"/>
      <c r="S628" s="296"/>
      <c r="T628" s="296"/>
      <c r="U628" s="296"/>
      <c r="V628" s="296"/>
      <c r="W628" s="296"/>
    </row>
    <row r="629" spans="7:23" s="297" customFormat="1" x14ac:dyDescent="0.3">
      <c r="G629" s="296"/>
      <c r="H629" s="296"/>
      <c r="I629" s="296"/>
      <c r="J629" s="296"/>
      <c r="K629" s="296"/>
      <c r="L629" s="296"/>
      <c r="M629" s="296"/>
      <c r="N629" s="296"/>
      <c r="O629" s="296"/>
      <c r="P629" s="296"/>
      <c r="Q629" s="296"/>
      <c r="R629" s="296"/>
      <c r="S629" s="296"/>
      <c r="T629" s="296"/>
      <c r="U629" s="296"/>
      <c r="V629" s="296"/>
      <c r="W629" s="296"/>
    </row>
    <row r="630" spans="7:23" s="297" customFormat="1" x14ac:dyDescent="0.3">
      <c r="G630" s="296"/>
      <c r="H630" s="296"/>
      <c r="I630" s="296"/>
      <c r="J630" s="296"/>
      <c r="K630" s="296"/>
      <c r="L630" s="296"/>
      <c r="M630" s="296"/>
      <c r="N630" s="296"/>
      <c r="O630" s="296"/>
      <c r="P630" s="296"/>
      <c r="Q630" s="296"/>
      <c r="R630" s="296"/>
      <c r="S630" s="296"/>
      <c r="T630" s="296"/>
      <c r="U630" s="296"/>
      <c r="V630" s="296"/>
      <c r="W630" s="296"/>
    </row>
    <row r="631" spans="7:23" s="297" customFormat="1" x14ac:dyDescent="0.3">
      <c r="G631" s="296"/>
      <c r="H631" s="296"/>
      <c r="I631" s="296"/>
      <c r="J631" s="296"/>
      <c r="K631" s="296"/>
      <c r="L631" s="296"/>
      <c r="M631" s="296"/>
      <c r="N631" s="296"/>
      <c r="O631" s="296"/>
      <c r="P631" s="296"/>
      <c r="Q631" s="296"/>
      <c r="R631" s="296"/>
      <c r="S631" s="296"/>
      <c r="T631" s="296"/>
      <c r="U631" s="296"/>
      <c r="V631" s="296"/>
      <c r="W631" s="296"/>
    </row>
    <row r="632" spans="7:23" s="297" customFormat="1" x14ac:dyDescent="0.3">
      <c r="G632" s="296"/>
      <c r="H632" s="296"/>
      <c r="I632" s="296"/>
      <c r="J632" s="296"/>
      <c r="K632" s="296"/>
      <c r="L632" s="296"/>
      <c r="M632" s="296"/>
      <c r="N632" s="296"/>
      <c r="O632" s="296"/>
      <c r="P632" s="296"/>
      <c r="Q632" s="296"/>
      <c r="R632" s="296"/>
      <c r="S632" s="296"/>
      <c r="T632" s="296"/>
      <c r="U632" s="296"/>
      <c r="V632" s="296"/>
      <c r="W632" s="296"/>
    </row>
    <row r="633" spans="7:23" s="297" customFormat="1" x14ac:dyDescent="0.3">
      <c r="G633" s="296"/>
      <c r="H633" s="296"/>
      <c r="I633" s="296"/>
      <c r="J633" s="296"/>
      <c r="K633" s="296"/>
      <c r="L633" s="296"/>
      <c r="M633" s="296"/>
      <c r="N633" s="296"/>
      <c r="O633" s="296"/>
      <c r="P633" s="296"/>
      <c r="Q633" s="296"/>
      <c r="R633" s="296"/>
      <c r="S633" s="296"/>
      <c r="T633" s="296"/>
      <c r="U633" s="296"/>
      <c r="V633" s="296"/>
      <c r="W633" s="296"/>
    </row>
    <row r="634" spans="7:23" s="297" customFormat="1" x14ac:dyDescent="0.3">
      <c r="G634" s="296"/>
      <c r="H634" s="296"/>
      <c r="I634" s="296"/>
      <c r="J634" s="296"/>
      <c r="K634" s="296"/>
      <c r="L634" s="296"/>
      <c r="M634" s="296"/>
      <c r="N634" s="296"/>
      <c r="O634" s="296"/>
      <c r="P634" s="296"/>
      <c r="Q634" s="296"/>
      <c r="R634" s="296"/>
      <c r="S634" s="296"/>
      <c r="T634" s="296"/>
      <c r="U634" s="296"/>
      <c r="V634" s="296"/>
      <c r="W634" s="296"/>
    </row>
    <row r="635" spans="7:23" s="297" customFormat="1" x14ac:dyDescent="0.3">
      <c r="G635" s="296"/>
      <c r="H635" s="296"/>
      <c r="I635" s="296"/>
      <c r="J635" s="296"/>
      <c r="K635" s="296"/>
      <c r="L635" s="296"/>
      <c r="M635" s="296"/>
      <c r="N635" s="296"/>
      <c r="O635" s="296"/>
      <c r="P635" s="296"/>
      <c r="Q635" s="296"/>
      <c r="R635" s="296"/>
      <c r="S635" s="296"/>
      <c r="T635" s="296"/>
      <c r="U635" s="296"/>
      <c r="V635" s="296"/>
      <c r="W635" s="296"/>
    </row>
    <row r="636" spans="7:23" s="297" customFormat="1" x14ac:dyDescent="0.3">
      <c r="G636" s="296"/>
      <c r="H636" s="296"/>
      <c r="I636" s="296"/>
      <c r="J636" s="296"/>
      <c r="K636" s="296"/>
      <c r="L636" s="296"/>
      <c r="M636" s="296"/>
      <c r="N636" s="296"/>
      <c r="O636" s="296"/>
      <c r="P636" s="296"/>
      <c r="Q636" s="296"/>
      <c r="R636" s="296"/>
      <c r="S636" s="296"/>
      <c r="T636" s="296"/>
      <c r="U636" s="296"/>
      <c r="V636" s="296"/>
      <c r="W636" s="296"/>
    </row>
    <row r="637" spans="7:23" s="297" customFormat="1" x14ac:dyDescent="0.3">
      <c r="G637" s="296"/>
      <c r="H637" s="296"/>
      <c r="I637" s="296"/>
      <c r="J637" s="296"/>
      <c r="K637" s="296"/>
      <c r="L637" s="296"/>
      <c r="M637" s="296"/>
      <c r="N637" s="296"/>
      <c r="O637" s="296"/>
      <c r="P637" s="296"/>
      <c r="Q637" s="296"/>
      <c r="R637" s="296"/>
      <c r="S637" s="296"/>
      <c r="T637" s="296"/>
      <c r="U637" s="296"/>
      <c r="V637" s="296"/>
      <c r="W637" s="296"/>
    </row>
    <row r="638" spans="7:23" s="297" customFormat="1" x14ac:dyDescent="0.3">
      <c r="G638" s="296"/>
      <c r="H638" s="296"/>
      <c r="I638" s="296"/>
      <c r="J638" s="296"/>
      <c r="K638" s="296"/>
      <c r="L638" s="296"/>
      <c r="M638" s="296"/>
      <c r="N638" s="296"/>
      <c r="O638" s="296"/>
      <c r="P638" s="296"/>
      <c r="Q638" s="296"/>
      <c r="R638" s="296"/>
      <c r="S638" s="296"/>
      <c r="T638" s="296"/>
      <c r="U638" s="296"/>
      <c r="V638" s="296"/>
      <c r="W638" s="296"/>
    </row>
    <row r="639" spans="7:23" s="297" customFormat="1" x14ac:dyDescent="0.3">
      <c r="G639" s="296"/>
      <c r="H639" s="296"/>
      <c r="I639" s="296"/>
      <c r="J639" s="296"/>
      <c r="K639" s="296"/>
      <c r="L639" s="296"/>
      <c r="M639" s="296"/>
      <c r="N639" s="296"/>
      <c r="O639" s="296"/>
      <c r="P639" s="296"/>
      <c r="Q639" s="296"/>
      <c r="R639" s="296"/>
      <c r="S639" s="296"/>
      <c r="T639" s="296"/>
      <c r="U639" s="296"/>
      <c r="V639" s="296"/>
      <c r="W639" s="296"/>
    </row>
    <row r="640" spans="7:23" s="297" customFormat="1" x14ac:dyDescent="0.3">
      <c r="G640" s="296"/>
      <c r="H640" s="296"/>
      <c r="I640" s="296"/>
      <c r="J640" s="296"/>
      <c r="K640" s="296"/>
      <c r="L640" s="296"/>
      <c r="M640" s="296"/>
      <c r="N640" s="296"/>
      <c r="O640" s="296"/>
      <c r="P640" s="296"/>
      <c r="Q640" s="296"/>
      <c r="R640" s="296"/>
      <c r="S640" s="296"/>
      <c r="T640" s="296"/>
      <c r="U640" s="296"/>
      <c r="V640" s="296"/>
      <c r="W640" s="296"/>
    </row>
    <row r="641" spans="7:23" s="297" customFormat="1" x14ac:dyDescent="0.3">
      <c r="G641" s="296"/>
      <c r="H641" s="296"/>
      <c r="I641" s="296"/>
      <c r="J641" s="296"/>
      <c r="K641" s="296"/>
      <c r="L641" s="296"/>
      <c r="M641" s="296"/>
      <c r="N641" s="296"/>
      <c r="O641" s="296"/>
      <c r="P641" s="296"/>
      <c r="Q641" s="296"/>
      <c r="R641" s="296"/>
      <c r="S641" s="296"/>
      <c r="T641" s="296"/>
      <c r="U641" s="296"/>
      <c r="V641" s="296"/>
      <c r="W641" s="296"/>
    </row>
    <row r="642" spans="7:23" s="297" customFormat="1" x14ac:dyDescent="0.3">
      <c r="G642" s="296"/>
      <c r="H642" s="296"/>
      <c r="I642" s="296"/>
      <c r="J642" s="296"/>
      <c r="K642" s="296"/>
      <c r="L642" s="296"/>
      <c r="M642" s="296"/>
      <c r="N642" s="296"/>
      <c r="O642" s="296"/>
      <c r="P642" s="296"/>
      <c r="Q642" s="296"/>
      <c r="R642" s="296"/>
      <c r="S642" s="296"/>
      <c r="T642" s="296"/>
      <c r="U642" s="296"/>
      <c r="V642" s="296"/>
      <c r="W642" s="296"/>
    </row>
    <row r="643" spans="7:23" s="297" customFormat="1" x14ac:dyDescent="0.3">
      <c r="G643" s="296"/>
      <c r="H643" s="296"/>
      <c r="I643" s="296"/>
      <c r="J643" s="296"/>
      <c r="K643" s="296"/>
      <c r="L643" s="296"/>
      <c r="M643" s="296"/>
      <c r="N643" s="296"/>
      <c r="O643" s="296"/>
      <c r="P643" s="296"/>
      <c r="Q643" s="296"/>
      <c r="R643" s="296"/>
      <c r="S643" s="296"/>
      <c r="T643" s="296"/>
      <c r="U643" s="296"/>
      <c r="V643" s="296"/>
      <c r="W643" s="296"/>
    </row>
    <row r="644" spans="7:23" s="297" customFormat="1" x14ac:dyDescent="0.3"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</row>
    <row r="645" spans="7:23" s="297" customFormat="1" x14ac:dyDescent="0.3">
      <c r="G645" s="296"/>
      <c r="H645" s="296"/>
      <c r="I645" s="296"/>
      <c r="J645" s="296"/>
      <c r="K645" s="296"/>
      <c r="L645" s="296"/>
      <c r="M645" s="296"/>
      <c r="N645" s="296"/>
      <c r="O645" s="296"/>
      <c r="P645" s="296"/>
      <c r="Q645" s="296"/>
      <c r="R645" s="296"/>
      <c r="S645" s="296"/>
      <c r="T645" s="296"/>
      <c r="U645" s="296"/>
      <c r="V645" s="296"/>
      <c r="W645" s="296"/>
    </row>
    <row r="646" spans="7:23" s="297" customFormat="1" x14ac:dyDescent="0.3">
      <c r="G646" s="296"/>
      <c r="H646" s="296"/>
      <c r="I646" s="296"/>
      <c r="J646" s="296"/>
      <c r="K646" s="296"/>
      <c r="L646" s="296"/>
      <c r="M646" s="296"/>
      <c r="N646" s="296"/>
      <c r="O646" s="296"/>
      <c r="P646" s="296"/>
      <c r="Q646" s="296"/>
      <c r="R646" s="296"/>
      <c r="S646" s="296"/>
      <c r="T646" s="296"/>
      <c r="U646" s="296"/>
      <c r="V646" s="296"/>
      <c r="W646" s="296"/>
    </row>
    <row r="647" spans="7:23" s="297" customFormat="1" x14ac:dyDescent="0.3">
      <c r="G647" s="296"/>
      <c r="H647" s="296"/>
      <c r="I647" s="296"/>
      <c r="J647" s="296"/>
      <c r="K647" s="296"/>
      <c r="L647" s="296"/>
      <c r="M647" s="296"/>
      <c r="N647" s="296"/>
      <c r="O647" s="296"/>
      <c r="P647" s="296"/>
      <c r="Q647" s="296"/>
      <c r="R647" s="296"/>
      <c r="S647" s="296"/>
      <c r="T647" s="296"/>
      <c r="U647" s="296"/>
      <c r="V647" s="296"/>
      <c r="W647" s="296"/>
    </row>
    <row r="648" spans="7:23" s="297" customFormat="1" x14ac:dyDescent="0.3">
      <c r="G648" s="296"/>
      <c r="H648" s="296"/>
      <c r="I648" s="296"/>
      <c r="J648" s="296"/>
      <c r="K648" s="296"/>
      <c r="L648" s="296"/>
      <c r="M648" s="296"/>
      <c r="N648" s="296"/>
      <c r="O648" s="296"/>
      <c r="P648" s="296"/>
      <c r="Q648" s="296"/>
      <c r="R648" s="296"/>
      <c r="S648" s="296"/>
      <c r="T648" s="296"/>
      <c r="U648" s="296"/>
      <c r="V648" s="296"/>
      <c r="W648" s="296"/>
    </row>
    <row r="649" spans="7:23" s="297" customFormat="1" x14ac:dyDescent="0.3">
      <c r="G649" s="296"/>
      <c r="H649" s="296"/>
      <c r="I649" s="296"/>
      <c r="J649" s="296"/>
      <c r="K649" s="296"/>
      <c r="L649" s="296"/>
      <c r="M649" s="296"/>
      <c r="N649" s="296"/>
      <c r="O649" s="296"/>
      <c r="P649" s="296"/>
      <c r="Q649" s="296"/>
      <c r="R649" s="296"/>
      <c r="S649" s="296"/>
      <c r="T649" s="296"/>
      <c r="U649" s="296"/>
      <c r="V649" s="296"/>
      <c r="W649" s="296"/>
    </row>
    <row r="650" spans="7:23" s="297" customFormat="1" x14ac:dyDescent="0.3">
      <c r="G650" s="296"/>
      <c r="H650" s="296"/>
      <c r="I650" s="296"/>
      <c r="J650" s="296"/>
      <c r="K650" s="296"/>
      <c r="L650" s="296"/>
      <c r="M650" s="296"/>
      <c r="N650" s="296"/>
      <c r="O650" s="296"/>
      <c r="P650" s="296"/>
      <c r="Q650" s="296"/>
      <c r="R650" s="296"/>
      <c r="S650" s="296"/>
      <c r="T650" s="296"/>
      <c r="U650" s="296"/>
      <c r="V650" s="296"/>
      <c r="W650" s="296"/>
    </row>
    <row r="651" spans="7:23" s="297" customFormat="1" x14ac:dyDescent="0.3">
      <c r="G651" s="296"/>
      <c r="H651" s="296"/>
      <c r="I651" s="296"/>
      <c r="J651" s="296"/>
      <c r="K651" s="296"/>
      <c r="L651" s="296"/>
      <c r="M651" s="296"/>
      <c r="N651" s="296"/>
      <c r="O651" s="296"/>
      <c r="P651" s="296"/>
      <c r="Q651" s="296"/>
      <c r="R651" s="296"/>
      <c r="S651" s="296"/>
      <c r="T651" s="296"/>
      <c r="U651" s="296"/>
      <c r="V651" s="296"/>
      <c r="W651" s="296"/>
    </row>
    <row r="652" spans="7:23" s="297" customFormat="1" x14ac:dyDescent="0.3">
      <c r="G652" s="296"/>
      <c r="H652" s="296"/>
      <c r="I652" s="296"/>
      <c r="J652" s="296"/>
      <c r="K652" s="296"/>
      <c r="L652" s="296"/>
      <c r="M652" s="296"/>
      <c r="N652" s="296"/>
      <c r="O652" s="296"/>
      <c r="P652" s="296"/>
      <c r="Q652" s="296"/>
      <c r="R652" s="296"/>
      <c r="S652" s="296"/>
      <c r="T652" s="296"/>
      <c r="U652" s="296"/>
      <c r="V652" s="296"/>
      <c r="W652" s="296"/>
    </row>
    <row r="653" spans="7:23" s="297" customFormat="1" x14ac:dyDescent="0.3">
      <c r="G653" s="296"/>
      <c r="H653" s="296"/>
      <c r="I653" s="296"/>
      <c r="J653" s="296"/>
      <c r="K653" s="296"/>
      <c r="L653" s="296"/>
      <c r="M653" s="296"/>
      <c r="N653" s="296"/>
      <c r="O653" s="296"/>
      <c r="P653" s="296"/>
      <c r="Q653" s="296"/>
      <c r="R653" s="296"/>
      <c r="S653" s="296"/>
      <c r="T653" s="296"/>
      <c r="U653" s="296"/>
      <c r="V653" s="296"/>
      <c r="W653" s="296"/>
    </row>
    <row r="654" spans="7:23" s="297" customFormat="1" x14ac:dyDescent="0.3">
      <c r="G654" s="296"/>
      <c r="H654" s="296"/>
      <c r="I654" s="296"/>
      <c r="J654" s="296"/>
      <c r="K654" s="296"/>
      <c r="L654" s="296"/>
      <c r="M654" s="296"/>
      <c r="N654" s="296"/>
      <c r="O654" s="296"/>
      <c r="P654" s="296"/>
      <c r="Q654" s="296"/>
      <c r="R654" s="296"/>
      <c r="S654" s="296"/>
      <c r="T654" s="296"/>
      <c r="U654" s="296"/>
      <c r="V654" s="296"/>
      <c r="W654" s="296"/>
    </row>
    <row r="655" spans="7:23" s="297" customFormat="1" x14ac:dyDescent="0.3">
      <c r="G655" s="296"/>
      <c r="H655" s="296"/>
      <c r="I655" s="296"/>
      <c r="J655" s="296"/>
      <c r="K655" s="296"/>
      <c r="L655" s="296"/>
      <c r="M655" s="296"/>
      <c r="N655" s="296"/>
      <c r="O655" s="296"/>
      <c r="P655" s="296"/>
      <c r="Q655" s="296"/>
      <c r="R655" s="296"/>
      <c r="S655" s="296"/>
      <c r="T655" s="296"/>
      <c r="U655" s="296"/>
      <c r="V655" s="296"/>
      <c r="W655" s="296"/>
    </row>
    <row r="656" spans="7:23" s="297" customFormat="1" x14ac:dyDescent="0.3">
      <c r="G656" s="296"/>
      <c r="H656" s="296"/>
      <c r="I656" s="296"/>
      <c r="J656" s="296"/>
      <c r="K656" s="296"/>
      <c r="L656" s="296"/>
      <c r="M656" s="296"/>
      <c r="N656" s="296"/>
      <c r="O656" s="296"/>
      <c r="P656" s="296"/>
      <c r="Q656" s="296"/>
      <c r="R656" s="296"/>
      <c r="S656" s="296"/>
      <c r="T656" s="296"/>
      <c r="U656" s="296"/>
      <c r="V656" s="296"/>
      <c r="W656" s="296"/>
    </row>
    <row r="657" spans="7:23" s="297" customFormat="1" x14ac:dyDescent="0.3">
      <c r="G657" s="296"/>
      <c r="H657" s="296"/>
      <c r="I657" s="296"/>
      <c r="J657" s="296"/>
      <c r="K657" s="296"/>
      <c r="L657" s="296"/>
      <c r="M657" s="296"/>
      <c r="N657" s="296"/>
      <c r="O657" s="296"/>
      <c r="P657" s="296"/>
      <c r="Q657" s="296"/>
      <c r="R657" s="296"/>
      <c r="S657" s="296"/>
      <c r="T657" s="296"/>
      <c r="U657" s="296"/>
      <c r="V657" s="296"/>
      <c r="W657" s="296"/>
    </row>
    <row r="658" spans="7:23" s="297" customFormat="1" x14ac:dyDescent="0.3">
      <c r="G658" s="296"/>
      <c r="H658" s="296"/>
      <c r="I658" s="296"/>
      <c r="J658" s="296"/>
      <c r="K658" s="296"/>
      <c r="L658" s="296"/>
      <c r="M658" s="296"/>
      <c r="N658" s="296"/>
      <c r="O658" s="296"/>
      <c r="P658" s="296"/>
      <c r="Q658" s="296"/>
      <c r="R658" s="296"/>
      <c r="S658" s="296"/>
      <c r="T658" s="296"/>
      <c r="U658" s="296"/>
      <c r="V658" s="296"/>
      <c r="W658" s="296"/>
    </row>
    <row r="659" spans="7:23" s="297" customFormat="1" x14ac:dyDescent="0.3">
      <c r="G659" s="296"/>
      <c r="H659" s="296"/>
      <c r="I659" s="296"/>
      <c r="J659" s="296"/>
      <c r="K659" s="296"/>
      <c r="L659" s="296"/>
      <c r="M659" s="296"/>
      <c r="N659" s="296"/>
      <c r="O659" s="296"/>
      <c r="P659" s="296"/>
      <c r="Q659" s="296"/>
      <c r="R659" s="296"/>
      <c r="S659" s="296"/>
      <c r="T659" s="296"/>
      <c r="U659" s="296"/>
      <c r="V659" s="296"/>
      <c r="W659" s="296"/>
    </row>
    <row r="660" spans="7:23" s="297" customFormat="1" x14ac:dyDescent="0.3">
      <c r="G660" s="296"/>
      <c r="H660" s="296"/>
      <c r="I660" s="296"/>
      <c r="J660" s="296"/>
      <c r="K660" s="296"/>
      <c r="L660" s="296"/>
      <c r="M660" s="296"/>
      <c r="N660" s="296"/>
      <c r="O660" s="296"/>
      <c r="P660" s="296"/>
      <c r="Q660" s="296"/>
      <c r="R660" s="296"/>
      <c r="S660" s="296"/>
      <c r="T660" s="296"/>
      <c r="U660" s="296"/>
      <c r="V660" s="296"/>
      <c r="W660" s="296"/>
    </row>
    <row r="661" spans="7:23" s="297" customFormat="1" x14ac:dyDescent="0.3">
      <c r="G661" s="296"/>
      <c r="H661" s="296"/>
      <c r="I661" s="296"/>
      <c r="J661" s="296"/>
      <c r="K661" s="296"/>
      <c r="L661" s="296"/>
      <c r="M661" s="296"/>
      <c r="N661" s="296"/>
      <c r="O661" s="296"/>
      <c r="P661" s="296"/>
      <c r="Q661" s="296"/>
      <c r="R661" s="296"/>
      <c r="S661" s="296"/>
      <c r="T661" s="296"/>
      <c r="U661" s="296"/>
      <c r="V661" s="296"/>
      <c r="W661" s="296"/>
    </row>
    <row r="662" spans="7:23" s="297" customFormat="1" x14ac:dyDescent="0.3">
      <c r="G662" s="296"/>
      <c r="H662" s="296"/>
      <c r="I662" s="296"/>
      <c r="J662" s="296"/>
      <c r="K662" s="296"/>
      <c r="L662" s="296"/>
      <c r="M662" s="296"/>
      <c r="N662" s="296"/>
      <c r="O662" s="296"/>
      <c r="P662" s="296"/>
      <c r="Q662" s="296"/>
      <c r="R662" s="296"/>
      <c r="S662" s="296"/>
      <c r="T662" s="296"/>
      <c r="U662" s="296"/>
      <c r="V662" s="296"/>
      <c r="W662" s="296"/>
    </row>
    <row r="663" spans="7:23" s="297" customFormat="1" x14ac:dyDescent="0.3">
      <c r="G663" s="296"/>
      <c r="H663" s="296"/>
      <c r="I663" s="296"/>
      <c r="J663" s="296"/>
      <c r="K663" s="296"/>
      <c r="L663" s="296"/>
      <c r="M663" s="296"/>
      <c r="N663" s="296"/>
      <c r="O663" s="296"/>
      <c r="P663" s="296"/>
      <c r="Q663" s="296"/>
      <c r="R663" s="296"/>
      <c r="S663" s="296"/>
      <c r="T663" s="296"/>
      <c r="U663" s="296"/>
      <c r="V663" s="296"/>
      <c r="W663" s="296"/>
    </row>
    <row r="664" spans="7:23" s="297" customFormat="1" x14ac:dyDescent="0.3">
      <c r="G664" s="296"/>
      <c r="H664" s="296"/>
      <c r="I664" s="296"/>
      <c r="J664" s="296"/>
      <c r="K664" s="296"/>
      <c r="L664" s="296"/>
      <c r="M664" s="296"/>
      <c r="N664" s="296"/>
      <c r="O664" s="296"/>
      <c r="P664" s="296"/>
      <c r="Q664" s="296"/>
      <c r="R664" s="296"/>
      <c r="S664" s="296"/>
      <c r="T664" s="296"/>
      <c r="U664" s="296"/>
      <c r="V664" s="296"/>
      <c r="W664" s="296"/>
    </row>
    <row r="665" spans="7:23" s="297" customFormat="1" x14ac:dyDescent="0.3">
      <c r="G665" s="296"/>
      <c r="H665" s="296"/>
      <c r="I665" s="296"/>
      <c r="J665" s="296"/>
      <c r="K665" s="296"/>
      <c r="L665" s="296"/>
      <c r="M665" s="296"/>
      <c r="N665" s="296"/>
      <c r="O665" s="296"/>
      <c r="P665" s="296"/>
      <c r="Q665" s="296"/>
      <c r="R665" s="296"/>
      <c r="S665" s="296"/>
      <c r="T665" s="296"/>
      <c r="U665" s="296"/>
      <c r="V665" s="296"/>
      <c r="W665" s="296"/>
    </row>
    <row r="666" spans="7:23" s="297" customFormat="1" x14ac:dyDescent="0.3">
      <c r="G666" s="296"/>
      <c r="H666" s="296"/>
      <c r="I666" s="296"/>
      <c r="J666" s="296"/>
      <c r="K666" s="296"/>
      <c r="L666" s="296"/>
      <c r="M666" s="296"/>
      <c r="N666" s="296"/>
      <c r="O666" s="296"/>
      <c r="P666" s="296"/>
      <c r="Q666" s="296"/>
      <c r="R666" s="296"/>
      <c r="S666" s="296"/>
      <c r="T666" s="296"/>
      <c r="U666" s="296"/>
      <c r="V666" s="296"/>
      <c r="W666" s="296"/>
    </row>
    <row r="667" spans="7:23" s="297" customFormat="1" x14ac:dyDescent="0.3">
      <c r="G667" s="296"/>
      <c r="H667" s="296"/>
      <c r="I667" s="296"/>
      <c r="J667" s="296"/>
      <c r="K667" s="296"/>
      <c r="L667" s="296"/>
      <c r="M667" s="296"/>
      <c r="N667" s="296"/>
      <c r="O667" s="296"/>
      <c r="P667" s="296"/>
      <c r="Q667" s="296"/>
      <c r="R667" s="296"/>
      <c r="S667" s="296"/>
      <c r="T667" s="296"/>
      <c r="U667" s="296"/>
      <c r="V667" s="296"/>
      <c r="W667" s="296"/>
    </row>
    <row r="668" spans="7:23" s="297" customFormat="1" x14ac:dyDescent="0.3">
      <c r="G668" s="296"/>
      <c r="H668" s="296"/>
      <c r="I668" s="296"/>
      <c r="J668" s="296"/>
      <c r="K668" s="296"/>
      <c r="L668" s="296"/>
      <c r="M668" s="296"/>
      <c r="N668" s="296"/>
      <c r="O668" s="296"/>
      <c r="P668" s="296"/>
      <c r="Q668" s="296"/>
      <c r="R668" s="296"/>
      <c r="S668" s="296"/>
      <c r="T668" s="296"/>
      <c r="U668" s="296"/>
      <c r="V668" s="296"/>
      <c r="W668" s="296"/>
    </row>
    <row r="669" spans="7:23" s="297" customFormat="1" x14ac:dyDescent="0.3">
      <c r="G669" s="296"/>
      <c r="H669" s="296"/>
      <c r="I669" s="296"/>
      <c r="J669" s="296"/>
      <c r="K669" s="296"/>
      <c r="L669" s="296"/>
      <c r="M669" s="296"/>
      <c r="N669" s="296"/>
      <c r="O669" s="296"/>
      <c r="P669" s="296"/>
      <c r="Q669" s="296"/>
      <c r="R669" s="296"/>
      <c r="S669" s="296"/>
      <c r="T669" s="296"/>
      <c r="U669" s="296"/>
      <c r="V669" s="296"/>
      <c r="W669" s="296"/>
    </row>
    <row r="670" spans="7:23" s="297" customFormat="1" x14ac:dyDescent="0.3">
      <c r="G670" s="296"/>
      <c r="H670" s="296"/>
      <c r="I670" s="296"/>
      <c r="J670" s="296"/>
      <c r="K670" s="296"/>
      <c r="L670" s="296"/>
      <c r="M670" s="296"/>
      <c r="N670" s="296"/>
      <c r="O670" s="296"/>
      <c r="P670" s="296"/>
      <c r="Q670" s="296"/>
      <c r="R670" s="296"/>
      <c r="S670" s="296"/>
      <c r="T670" s="296"/>
      <c r="U670" s="296"/>
      <c r="V670" s="296"/>
      <c r="W670" s="296"/>
    </row>
    <row r="671" spans="7:23" s="297" customFormat="1" x14ac:dyDescent="0.3">
      <c r="G671" s="296"/>
      <c r="H671" s="296"/>
      <c r="I671" s="296"/>
      <c r="J671" s="296"/>
      <c r="K671" s="296"/>
      <c r="L671" s="296"/>
      <c r="M671" s="296"/>
      <c r="N671" s="296"/>
      <c r="O671" s="296"/>
      <c r="P671" s="296"/>
      <c r="Q671" s="296"/>
      <c r="R671" s="296"/>
      <c r="S671" s="296"/>
      <c r="T671" s="296"/>
      <c r="U671" s="296"/>
      <c r="V671" s="296"/>
      <c r="W671" s="296"/>
    </row>
    <row r="672" spans="7:23" s="297" customFormat="1" x14ac:dyDescent="0.3">
      <c r="G672" s="296"/>
      <c r="H672" s="296"/>
      <c r="I672" s="296"/>
      <c r="J672" s="296"/>
      <c r="K672" s="296"/>
      <c r="L672" s="296"/>
      <c r="M672" s="296"/>
      <c r="N672" s="296"/>
      <c r="O672" s="296"/>
      <c r="P672" s="296"/>
      <c r="Q672" s="296"/>
      <c r="R672" s="296"/>
      <c r="S672" s="296"/>
      <c r="T672" s="296"/>
      <c r="U672" s="296"/>
      <c r="V672" s="296"/>
      <c r="W672" s="296"/>
    </row>
    <row r="673" spans="7:23" s="297" customFormat="1" x14ac:dyDescent="0.3">
      <c r="G673" s="296"/>
      <c r="H673" s="296"/>
      <c r="I673" s="296"/>
      <c r="J673" s="296"/>
      <c r="K673" s="296"/>
      <c r="L673" s="296"/>
      <c r="M673" s="296"/>
      <c r="N673" s="296"/>
      <c r="O673" s="296"/>
      <c r="P673" s="296"/>
      <c r="Q673" s="296"/>
      <c r="R673" s="296"/>
      <c r="S673" s="296"/>
      <c r="T673" s="296"/>
      <c r="U673" s="296"/>
      <c r="V673" s="296"/>
      <c r="W673" s="296"/>
    </row>
    <row r="674" spans="7:23" s="297" customFormat="1" x14ac:dyDescent="0.3">
      <c r="G674" s="296"/>
      <c r="H674" s="296"/>
      <c r="I674" s="296"/>
      <c r="J674" s="296"/>
      <c r="K674" s="296"/>
      <c r="L674" s="296"/>
      <c r="M674" s="296"/>
      <c r="N674" s="296"/>
      <c r="O674" s="296"/>
      <c r="P674" s="296"/>
      <c r="Q674" s="296"/>
      <c r="R674" s="296"/>
      <c r="S674" s="296"/>
      <c r="T674" s="296"/>
      <c r="U674" s="296"/>
      <c r="V674" s="296"/>
      <c r="W674" s="296"/>
    </row>
    <row r="675" spans="7:23" s="297" customFormat="1" x14ac:dyDescent="0.3">
      <c r="G675" s="296"/>
      <c r="H675" s="296"/>
      <c r="I675" s="296"/>
      <c r="J675" s="296"/>
      <c r="K675" s="296"/>
      <c r="L675" s="296"/>
      <c r="M675" s="296"/>
      <c r="N675" s="296"/>
      <c r="O675" s="296"/>
      <c r="P675" s="296"/>
      <c r="Q675" s="296"/>
      <c r="R675" s="296"/>
      <c r="S675" s="296"/>
      <c r="T675" s="296"/>
      <c r="U675" s="296"/>
      <c r="V675" s="296"/>
      <c r="W675" s="296"/>
    </row>
    <row r="676" spans="7:23" s="297" customFormat="1" x14ac:dyDescent="0.3">
      <c r="G676" s="296"/>
      <c r="H676" s="296"/>
      <c r="I676" s="296"/>
      <c r="J676" s="296"/>
      <c r="K676" s="296"/>
      <c r="L676" s="296"/>
      <c r="M676" s="296"/>
      <c r="N676" s="296"/>
      <c r="O676" s="296"/>
      <c r="P676" s="296"/>
      <c r="Q676" s="296"/>
      <c r="R676" s="296"/>
      <c r="S676" s="296"/>
      <c r="T676" s="296"/>
      <c r="U676" s="296"/>
      <c r="V676" s="296"/>
      <c r="W676" s="296"/>
    </row>
    <row r="677" spans="7:23" s="297" customFormat="1" x14ac:dyDescent="0.3">
      <c r="G677" s="296"/>
      <c r="H677" s="296"/>
      <c r="I677" s="296"/>
      <c r="J677" s="296"/>
      <c r="K677" s="296"/>
      <c r="L677" s="296"/>
      <c r="M677" s="296"/>
      <c r="N677" s="296"/>
      <c r="O677" s="296"/>
      <c r="P677" s="296"/>
      <c r="Q677" s="296"/>
      <c r="R677" s="296"/>
      <c r="S677" s="296"/>
      <c r="T677" s="296"/>
      <c r="U677" s="296"/>
      <c r="V677" s="296"/>
      <c r="W677" s="296"/>
    </row>
    <row r="678" spans="7:23" s="297" customFormat="1" x14ac:dyDescent="0.3">
      <c r="G678" s="296"/>
      <c r="H678" s="296"/>
      <c r="I678" s="296"/>
      <c r="J678" s="296"/>
      <c r="K678" s="296"/>
      <c r="L678" s="296"/>
      <c r="M678" s="296"/>
      <c r="N678" s="296"/>
      <c r="O678" s="296"/>
      <c r="P678" s="296"/>
      <c r="Q678" s="296"/>
      <c r="R678" s="296"/>
      <c r="S678" s="296"/>
      <c r="T678" s="296"/>
      <c r="U678" s="296"/>
      <c r="V678" s="296"/>
      <c r="W678" s="296"/>
    </row>
    <row r="679" spans="7:23" s="297" customFormat="1" x14ac:dyDescent="0.3">
      <c r="G679" s="296"/>
      <c r="H679" s="296"/>
      <c r="I679" s="296"/>
      <c r="J679" s="296"/>
      <c r="K679" s="296"/>
      <c r="L679" s="296"/>
      <c r="M679" s="296"/>
      <c r="N679" s="296"/>
      <c r="O679" s="296"/>
      <c r="P679" s="296"/>
      <c r="Q679" s="296"/>
      <c r="R679" s="296"/>
      <c r="S679" s="296"/>
      <c r="T679" s="296"/>
      <c r="U679" s="296"/>
      <c r="V679" s="296"/>
      <c r="W679" s="296"/>
    </row>
    <row r="680" spans="7:23" s="297" customFormat="1" x14ac:dyDescent="0.3">
      <c r="G680" s="296"/>
      <c r="H680" s="296"/>
      <c r="I680" s="296"/>
      <c r="J680" s="296"/>
      <c r="K680" s="296"/>
      <c r="L680" s="296"/>
      <c r="M680" s="296"/>
      <c r="N680" s="296"/>
      <c r="O680" s="296"/>
      <c r="P680" s="296"/>
      <c r="Q680" s="296"/>
      <c r="R680" s="296"/>
      <c r="S680" s="296"/>
      <c r="T680" s="296"/>
      <c r="U680" s="296"/>
      <c r="V680" s="296"/>
      <c r="W680" s="296"/>
    </row>
    <row r="681" spans="7:23" s="297" customFormat="1" x14ac:dyDescent="0.3">
      <c r="G681" s="296"/>
      <c r="H681" s="296"/>
      <c r="I681" s="296"/>
      <c r="J681" s="296"/>
      <c r="K681" s="296"/>
      <c r="L681" s="296"/>
      <c r="M681" s="296"/>
      <c r="N681" s="296"/>
      <c r="O681" s="296"/>
      <c r="P681" s="296"/>
      <c r="Q681" s="296"/>
      <c r="R681" s="296"/>
      <c r="S681" s="296"/>
      <c r="T681" s="296"/>
      <c r="U681" s="296"/>
      <c r="V681" s="296"/>
      <c r="W681" s="296"/>
    </row>
    <row r="682" spans="7:23" s="297" customFormat="1" x14ac:dyDescent="0.3">
      <c r="G682" s="296"/>
      <c r="H682" s="296"/>
      <c r="I682" s="296"/>
      <c r="J682" s="296"/>
      <c r="K682" s="296"/>
      <c r="L682" s="296"/>
      <c r="M682" s="296"/>
      <c r="N682" s="296"/>
      <c r="O682" s="296"/>
      <c r="P682" s="296"/>
      <c r="Q682" s="296"/>
      <c r="R682" s="296"/>
      <c r="S682" s="296"/>
      <c r="T682" s="296"/>
      <c r="U682" s="296"/>
      <c r="V682" s="296"/>
      <c r="W682" s="296"/>
    </row>
    <row r="683" spans="7:23" s="297" customFormat="1" x14ac:dyDescent="0.3">
      <c r="G683" s="296"/>
      <c r="H683" s="296"/>
      <c r="I683" s="296"/>
      <c r="J683" s="296"/>
      <c r="K683" s="296"/>
      <c r="L683" s="296"/>
      <c r="M683" s="296"/>
      <c r="N683" s="296"/>
      <c r="O683" s="296"/>
      <c r="P683" s="296"/>
      <c r="Q683" s="296"/>
      <c r="R683" s="296"/>
      <c r="S683" s="296"/>
      <c r="T683" s="296"/>
      <c r="U683" s="296"/>
      <c r="V683" s="296"/>
      <c r="W683" s="296"/>
    </row>
    <row r="684" spans="7:23" s="297" customFormat="1" x14ac:dyDescent="0.3">
      <c r="G684" s="296"/>
      <c r="H684" s="296"/>
      <c r="I684" s="296"/>
      <c r="J684" s="296"/>
      <c r="K684" s="296"/>
      <c r="L684" s="296"/>
      <c r="M684" s="296"/>
      <c r="N684" s="296"/>
      <c r="O684" s="296"/>
      <c r="P684" s="296"/>
      <c r="Q684" s="296"/>
      <c r="R684" s="296"/>
      <c r="S684" s="296"/>
      <c r="T684" s="296"/>
      <c r="U684" s="296"/>
      <c r="V684" s="296"/>
      <c r="W684" s="296"/>
    </row>
    <row r="685" spans="7:23" s="297" customFormat="1" x14ac:dyDescent="0.3">
      <c r="G685" s="296"/>
      <c r="H685" s="296"/>
      <c r="I685" s="296"/>
      <c r="J685" s="296"/>
      <c r="K685" s="296"/>
      <c r="L685" s="296"/>
      <c r="M685" s="296"/>
      <c r="N685" s="296"/>
      <c r="O685" s="296"/>
      <c r="P685" s="296"/>
      <c r="Q685" s="296"/>
      <c r="R685" s="296"/>
      <c r="S685" s="296"/>
      <c r="T685" s="296"/>
      <c r="U685" s="296"/>
      <c r="V685" s="296"/>
      <c r="W685" s="296"/>
    </row>
  </sheetData>
  <sheetProtection algorithmName="SHA-512" hashValue="a27x3vJCi2tew4hWWCcxKH0hduYNzrLCTNxOpq55ZZZIqbVWfmWEPYWpgflbmqLAxm+yFH9F/nL/vD6xZGqYoA==" saltValue="z+MrlmtwYS4wE81yMiBXNg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53"/>
  <sheetViews>
    <sheetView zoomScale="80" zoomScaleNormal="80" workbookViewId="0">
      <pane xSplit="3" ySplit="14" topLeftCell="D111" activePane="bottomRight" state="frozen"/>
      <selection pane="topRight" activeCell="C1" sqref="C1"/>
      <selection pane="bottomLeft" activeCell="A13" sqref="A13"/>
      <selection pane="bottomRight" activeCell="D50" sqref="D50"/>
    </sheetView>
  </sheetViews>
  <sheetFormatPr defaultColWidth="8.88671875" defaultRowHeight="14.4" outlineLevelRow="1" outlineLevelCol="1" x14ac:dyDescent="0.3"/>
  <cols>
    <col min="1" max="1" width="52.33203125" style="210" customWidth="1"/>
    <col min="2" max="2" width="14.6640625" style="210" hidden="1" customWidth="1"/>
    <col min="3" max="3" width="19" style="208" hidden="1" customWidth="1"/>
    <col min="4" max="4" width="19" style="209" customWidth="1"/>
    <col min="5" max="7" width="19" style="210" customWidth="1"/>
    <col min="8" max="8" width="19" style="210" hidden="1" customWidth="1" outlineLevel="1"/>
    <col min="9" max="9" width="7.33203125" style="208" customWidth="1" collapsed="1"/>
    <col min="10" max="10" width="10.33203125" style="210" customWidth="1"/>
    <col min="11" max="11" width="9.6640625" style="210" customWidth="1"/>
    <col min="12" max="13" width="11.88671875" style="210" customWidth="1"/>
    <col min="14" max="14" width="1.6640625" style="208" customWidth="1"/>
    <col min="15" max="15" width="10.44140625" style="210" customWidth="1" outlineLevel="1"/>
    <col min="16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0" width="10.5546875" style="210" customWidth="1" outlineLevel="1"/>
    <col min="21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5" width="10" style="210" customWidth="1" outlineLevel="1"/>
    <col min="26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0" width="10.5546875" style="210" customWidth="1" outlineLevel="1"/>
    <col min="31" max="31" width="9.6640625" style="210" customWidth="1" outlineLevel="1"/>
    <col min="32" max="33" width="11.109375" style="210" customWidth="1" outlineLevel="1"/>
    <col min="34" max="34" width="31.5546875" style="210" hidden="1" customWidth="1" outlineLevel="1"/>
    <col min="35" max="35" width="1.6640625" style="210" customWidth="1"/>
    <col min="36" max="36" width="11.109375" style="210" customWidth="1"/>
    <col min="37" max="37" width="9.6640625" style="210" customWidth="1"/>
    <col min="38" max="38" width="11.88671875" style="210" customWidth="1"/>
    <col min="39" max="39" width="0.33203125" style="210" customWidth="1"/>
    <col min="40" max="40" width="3.33203125" style="210" customWidth="1"/>
    <col min="41" max="41" width="10" style="210" customWidth="1" outlineLevel="1"/>
    <col min="42" max="44" width="9.6640625" style="210" customWidth="1" outlineLevel="1"/>
    <col min="45" max="45" width="1.6640625" style="208" customWidth="1" outlineLevel="1"/>
    <col min="46" max="46" width="10.5546875" style="210" customWidth="1" outlineLevel="1"/>
    <col min="47" max="49" width="9.6640625" style="210" customWidth="1" outlineLevel="1"/>
    <col min="50" max="50" width="1.6640625" style="208" customWidth="1" outlineLevel="1"/>
    <col min="51" max="54" width="9.6640625" style="210" customWidth="1" outlineLevel="1"/>
    <col min="55" max="55" width="1.6640625" style="210" customWidth="1" outlineLevel="1"/>
    <col min="56" max="59" width="9.6640625" style="210" customWidth="1" outlineLevel="1"/>
    <col min="60" max="61" width="12.6640625" style="210" hidden="1" customWidth="1" outlineLevel="1"/>
    <col min="62" max="62" width="1.6640625" style="210" customWidth="1" outlineLevel="1"/>
    <col min="63" max="63" width="1.6640625" style="210" customWidth="1"/>
    <col min="64" max="64" width="10.6640625" style="210" customWidth="1"/>
    <col min="65" max="65" width="9.6640625" style="210" customWidth="1"/>
    <col min="66" max="66" width="11.5546875" style="210" customWidth="1"/>
    <col min="67" max="67" width="11.44140625" style="210" customWidth="1"/>
    <col min="68" max="68" width="2.5546875" style="210" customWidth="1"/>
    <col min="69" max="70" width="9.6640625" style="210" customWidth="1" outlineLevel="1"/>
    <col min="71" max="72" width="12" style="210" customWidth="1" outlineLevel="1"/>
    <col min="73" max="73" width="1.6640625" style="208" customWidth="1" outlineLevel="1"/>
    <col min="74" max="75" width="9.6640625" style="210" customWidth="1" outlineLevel="1"/>
    <col min="76" max="77" width="12.33203125" style="210" customWidth="1" outlineLevel="1"/>
    <col min="78" max="78" width="1.6640625" style="208" customWidth="1" outlineLevel="1"/>
    <col min="79" max="80" width="9.6640625" style="210" customWidth="1" outlineLevel="1"/>
    <col min="81" max="82" width="12" style="210" customWidth="1" outlineLevel="1"/>
    <col min="83" max="83" width="1.6640625" style="210" customWidth="1" outlineLevel="1"/>
    <col min="84" max="85" width="9.6640625" style="210" customWidth="1" outlineLevel="1"/>
    <col min="86" max="87" width="13.6640625" style="210" customWidth="1" outlineLevel="1"/>
    <col min="88" max="88" width="5.21875" style="210" customWidth="1"/>
    <col min="89" max="90" width="9.6640625" style="210" hidden="1" customWidth="1"/>
    <col min="91" max="91" width="11.33203125" style="210" hidden="1" customWidth="1"/>
    <col min="92" max="92" width="8.21875" style="210" hidden="1" customWidth="1"/>
    <col min="93" max="93" width="2.88671875" style="210" hidden="1" customWidth="1"/>
    <col min="94" max="95" width="9.6640625" style="210" hidden="1" customWidth="1" outlineLevel="1"/>
    <col min="96" max="97" width="12.44140625" style="210" hidden="1" customWidth="1" outlineLevel="1"/>
    <col min="98" max="98" width="1.6640625" style="208" hidden="1" customWidth="1" outlineLevel="1"/>
    <col min="99" max="100" width="9.6640625" style="210" hidden="1" customWidth="1" outlineLevel="1"/>
    <col min="101" max="102" width="12.6640625" style="210" hidden="1" customWidth="1" outlineLevel="1"/>
    <col min="103" max="103" width="1.6640625" style="208" hidden="1" customWidth="1" outlineLevel="1"/>
    <col min="104" max="105" width="9.6640625" style="210" hidden="1" customWidth="1" outlineLevel="1"/>
    <col min="106" max="107" width="12.33203125" style="210" hidden="1" customWidth="1" outlineLevel="1"/>
    <col min="108" max="108" width="1.6640625" style="210" hidden="1" customWidth="1" outlineLevel="1"/>
    <col min="109" max="110" width="9.6640625" style="210" hidden="1" customWidth="1" outlineLevel="1"/>
    <col min="111" max="112" width="13.5546875" style="210" hidden="1" customWidth="1" outlineLevel="1"/>
    <col min="113" max="113" width="1.6640625" style="210" customWidth="1" collapsed="1"/>
    <col min="114" max="115" width="9.6640625" style="210" customWidth="1"/>
    <col min="116" max="116" width="13" style="210" customWidth="1"/>
    <col min="117" max="117" width="12.6640625" style="210" customWidth="1"/>
    <col min="118" max="16384" width="8.88671875" style="210"/>
  </cols>
  <sheetData>
    <row r="1" spans="1:117" x14ac:dyDescent="0.3">
      <c r="A1" s="207" t="s">
        <v>5</v>
      </c>
      <c r="B1" s="207"/>
    </row>
    <row r="2" spans="1:117" ht="13.95" customHeight="1" x14ac:dyDescent="0.3">
      <c r="A2" s="207"/>
      <c r="B2" s="207"/>
    </row>
    <row r="3" spans="1:117" x14ac:dyDescent="0.3">
      <c r="A3" s="211" t="s">
        <v>144</v>
      </c>
      <c r="B3" s="210" t="s">
        <v>975</v>
      </c>
      <c r="D3" s="358" t="str">
        <f>+Opleidingseis!$C$5</f>
        <v>MBO | Maasland</v>
      </c>
      <c r="E3" s="358"/>
      <c r="F3" s="358"/>
      <c r="G3" s="358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S3" s="210"/>
      <c r="AX3" s="210"/>
      <c r="BF3" s="242"/>
      <c r="BU3" s="210"/>
      <c r="BZ3" s="210"/>
      <c r="CH3" s="242"/>
      <c r="CT3" s="210"/>
      <c r="CY3" s="210"/>
      <c r="DG3" s="242"/>
    </row>
    <row r="4" spans="1:117" x14ac:dyDescent="0.3">
      <c r="A4" s="211" t="s">
        <v>23</v>
      </c>
      <c r="B4" s="210" t="s">
        <v>950</v>
      </c>
      <c r="D4" s="358" t="str">
        <f>Examenprogramma!B3</f>
        <v>Maasland</v>
      </c>
      <c r="E4" s="358"/>
      <c r="F4" s="358"/>
      <c r="G4" s="358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S4" s="210"/>
      <c r="AX4" s="210"/>
      <c r="BU4" s="210"/>
      <c r="BZ4" s="210"/>
      <c r="CT4" s="210"/>
      <c r="CY4" s="210"/>
    </row>
    <row r="5" spans="1:117" x14ac:dyDescent="0.3">
      <c r="A5" s="211" t="s">
        <v>27</v>
      </c>
      <c r="B5" s="210" t="s">
        <v>976</v>
      </c>
      <c r="D5" s="358" t="str">
        <f>Opleidingseis!F3</f>
        <v>Dierverzorging niveau 3</v>
      </c>
      <c r="E5" s="358"/>
      <c r="F5" s="358"/>
      <c r="G5" s="35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</row>
    <row r="6" spans="1:117" x14ac:dyDescent="0.3">
      <c r="A6" s="211" t="s">
        <v>143</v>
      </c>
      <c r="B6" s="210" t="s">
        <v>1108</v>
      </c>
      <c r="D6" s="358" t="str">
        <f>Opleidingseis!C3</f>
        <v>2019-2020</v>
      </c>
      <c r="E6" s="358"/>
      <c r="F6" s="358"/>
      <c r="G6" s="35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</row>
    <row r="7" spans="1:117" x14ac:dyDescent="0.3">
      <c r="A7" s="211" t="s">
        <v>142</v>
      </c>
      <c r="B7" s="209">
        <v>23233</v>
      </c>
      <c r="D7" s="358" t="str">
        <f>Opleidingseis!H5</f>
        <v>Dierverzorging 23214 (Vakbekwaam medewerker dierverzorging)</v>
      </c>
      <c r="E7" s="358"/>
      <c r="F7" s="358"/>
      <c r="G7" s="358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</row>
    <row r="8" spans="1:117" x14ac:dyDescent="0.3">
      <c r="A8" s="211" t="s">
        <v>140</v>
      </c>
      <c r="B8" s="209">
        <v>25579</v>
      </c>
      <c r="D8" s="358">
        <f>Opleidingseis!F5</f>
        <v>25579</v>
      </c>
      <c r="E8" s="358"/>
      <c r="F8" s="358"/>
      <c r="G8" s="35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</row>
    <row r="9" spans="1:117" x14ac:dyDescent="0.3">
      <c r="A9" s="211" t="s">
        <v>138</v>
      </c>
      <c r="B9" s="209" t="s">
        <v>7</v>
      </c>
      <c r="D9" s="358" t="str">
        <f>Opleidingseis!C7</f>
        <v>BOL</v>
      </c>
      <c r="E9" s="358"/>
      <c r="F9" s="358"/>
      <c r="G9" s="358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S9" s="210"/>
      <c r="AX9" s="210"/>
      <c r="BU9" s="210"/>
      <c r="BZ9" s="210"/>
      <c r="CT9" s="210"/>
      <c r="CY9" s="210"/>
    </row>
    <row r="10" spans="1:117" x14ac:dyDescent="0.3">
      <c r="A10" s="211" t="s">
        <v>139</v>
      </c>
      <c r="B10" s="211">
        <v>3</v>
      </c>
      <c r="D10" s="358">
        <f>Opleidingseis!D7</f>
        <v>3</v>
      </c>
      <c r="E10" s="358"/>
      <c r="F10" s="358"/>
      <c r="G10" s="358"/>
      <c r="H10" s="212"/>
      <c r="I10" s="212"/>
      <c r="J10" s="332"/>
      <c r="K10" s="332"/>
      <c r="L10" s="332"/>
      <c r="M10" s="332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33"/>
      <c r="AD10" s="333"/>
      <c r="AE10" s="333"/>
      <c r="AF10" s="333"/>
      <c r="AG10" s="243"/>
      <c r="AH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6"/>
      <c r="CL10" s="256"/>
      <c r="CM10" s="256"/>
      <c r="CN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J10" s="314"/>
      <c r="DK10" s="314"/>
      <c r="DL10" s="314"/>
      <c r="DM10" s="314"/>
    </row>
    <row r="11" spans="1:117" x14ac:dyDescent="0.3">
      <c r="A11" s="211" t="s">
        <v>892</v>
      </c>
      <c r="B11" s="210">
        <v>3</v>
      </c>
      <c r="D11" s="358">
        <f>Opleidingseis!D5</f>
        <v>3</v>
      </c>
      <c r="E11" s="358"/>
      <c r="F11" s="358"/>
      <c r="G11" s="358"/>
      <c r="H11" s="212"/>
      <c r="I11" s="212"/>
      <c r="J11" s="212"/>
      <c r="K11" s="212"/>
      <c r="L11" s="212"/>
      <c r="M11" s="212"/>
    </row>
    <row r="12" spans="1:117" s="299" customFormat="1" ht="14.4" customHeight="1" x14ac:dyDescent="0.25">
      <c r="A12" s="213"/>
      <c r="B12" s="420" t="s">
        <v>179</v>
      </c>
      <c r="C12" s="214"/>
      <c r="D12" s="413" t="s">
        <v>178</v>
      </c>
      <c r="E12" s="410" t="s">
        <v>178</v>
      </c>
      <c r="F12" s="410" t="s">
        <v>178</v>
      </c>
      <c r="G12" s="410" t="s">
        <v>178</v>
      </c>
      <c r="H12" s="410" t="s">
        <v>178</v>
      </c>
      <c r="I12" s="214"/>
      <c r="J12" s="406" t="s">
        <v>983</v>
      </c>
      <c r="K12" s="407"/>
      <c r="L12" s="407"/>
      <c r="M12" s="298">
        <v>1</v>
      </c>
      <c r="N12" s="214"/>
      <c r="O12" s="402" t="s">
        <v>982</v>
      </c>
      <c r="P12" s="403"/>
      <c r="Q12" s="403"/>
      <c r="R12" s="244" t="s">
        <v>893</v>
      </c>
      <c r="S12" s="214"/>
      <c r="T12" s="402" t="s">
        <v>984</v>
      </c>
      <c r="U12" s="403"/>
      <c r="V12" s="403"/>
      <c r="W12" s="244" t="s">
        <v>894</v>
      </c>
      <c r="X12" s="214"/>
      <c r="Y12" s="402" t="s">
        <v>985</v>
      </c>
      <c r="Z12" s="403"/>
      <c r="AA12" s="403"/>
      <c r="AB12" s="244" t="s">
        <v>895</v>
      </c>
      <c r="AC12" s="245"/>
      <c r="AD12" s="402" t="s">
        <v>986</v>
      </c>
      <c r="AE12" s="403"/>
      <c r="AF12" s="403"/>
      <c r="AG12" s="244" t="s">
        <v>896</v>
      </c>
      <c r="AH12" s="335"/>
      <c r="AI12" s="245"/>
      <c r="AJ12" s="400" t="s">
        <v>999</v>
      </c>
      <c r="AK12" s="401"/>
      <c r="AL12" s="401"/>
      <c r="AM12" s="253">
        <v>2</v>
      </c>
      <c r="AN12" s="214"/>
      <c r="AO12" s="405" t="s">
        <v>982</v>
      </c>
      <c r="AP12" s="401"/>
      <c r="AQ12" s="401"/>
      <c r="AR12" s="253" t="s">
        <v>897</v>
      </c>
      <c r="AS12" s="214"/>
      <c r="AT12" s="405" t="s">
        <v>984</v>
      </c>
      <c r="AU12" s="401"/>
      <c r="AV12" s="401"/>
      <c r="AW12" s="253" t="s">
        <v>898</v>
      </c>
      <c r="AX12" s="214"/>
      <c r="AY12" s="405" t="s">
        <v>985</v>
      </c>
      <c r="AZ12" s="401"/>
      <c r="BA12" s="401"/>
      <c r="BB12" s="253" t="s">
        <v>899</v>
      </c>
      <c r="BC12" s="245"/>
      <c r="BD12" s="405" t="s">
        <v>986</v>
      </c>
      <c r="BE12" s="401"/>
      <c r="BF12" s="401"/>
      <c r="BG12" s="253" t="s">
        <v>900</v>
      </c>
      <c r="BH12" s="338"/>
      <c r="BI12" s="338"/>
      <c r="BJ12" s="245"/>
      <c r="BK12" s="245"/>
      <c r="BL12" s="398" t="s">
        <v>1007</v>
      </c>
      <c r="BM12" s="399"/>
      <c r="BN12" s="399"/>
      <c r="BO12" s="255">
        <v>3</v>
      </c>
      <c r="BP12" s="214"/>
      <c r="BQ12" s="398" t="s">
        <v>982</v>
      </c>
      <c r="BR12" s="399"/>
      <c r="BS12" s="399"/>
      <c r="BT12" s="255" t="s">
        <v>901</v>
      </c>
      <c r="BU12" s="214"/>
      <c r="BV12" s="398" t="s">
        <v>984</v>
      </c>
      <c r="BW12" s="399"/>
      <c r="BX12" s="399"/>
      <c r="BY12" s="255" t="s">
        <v>902</v>
      </c>
      <c r="BZ12" s="214"/>
      <c r="CA12" s="398" t="s">
        <v>985</v>
      </c>
      <c r="CB12" s="399"/>
      <c r="CC12" s="399"/>
      <c r="CD12" s="255" t="s">
        <v>903</v>
      </c>
      <c r="CE12" s="245"/>
      <c r="CF12" s="398" t="s">
        <v>986</v>
      </c>
      <c r="CG12" s="399"/>
      <c r="CH12" s="399"/>
      <c r="CI12" s="255" t="s">
        <v>904</v>
      </c>
      <c r="CJ12" s="446"/>
      <c r="CK12" s="389" t="s">
        <v>882</v>
      </c>
      <c r="CL12" s="390"/>
      <c r="CM12" s="390"/>
      <c r="CN12" s="257">
        <v>4</v>
      </c>
      <c r="CP12" s="389" t="s">
        <v>177</v>
      </c>
      <c r="CQ12" s="390"/>
      <c r="CR12" s="390"/>
      <c r="CS12" s="257" t="s">
        <v>905</v>
      </c>
      <c r="CT12" s="214"/>
      <c r="CU12" s="389" t="s">
        <v>177</v>
      </c>
      <c r="CV12" s="390"/>
      <c r="CW12" s="390"/>
      <c r="CX12" s="257" t="s">
        <v>906</v>
      </c>
      <c r="CY12" s="214"/>
      <c r="CZ12" s="389" t="s">
        <v>177</v>
      </c>
      <c r="DA12" s="390"/>
      <c r="DB12" s="390"/>
      <c r="DC12" s="257" t="s">
        <v>907</v>
      </c>
      <c r="DD12" s="245"/>
      <c r="DE12" s="389" t="str">
        <f>+CZ12</f>
        <v>Periode</v>
      </c>
      <c r="DF12" s="390"/>
      <c r="DG12" s="390"/>
      <c r="DH12" s="257" t="s">
        <v>908</v>
      </c>
      <c r="DI12" s="245"/>
      <c r="DJ12" s="422" t="s">
        <v>36</v>
      </c>
      <c r="DK12" s="423"/>
      <c r="DL12" s="423"/>
      <c r="DM12" s="315"/>
    </row>
    <row r="13" spans="1:117" s="299" customFormat="1" ht="14.4" customHeight="1" x14ac:dyDescent="0.25">
      <c r="A13" s="408" t="s">
        <v>2</v>
      </c>
      <c r="B13" s="421"/>
      <c r="C13" s="215"/>
      <c r="D13" s="414"/>
      <c r="E13" s="411"/>
      <c r="F13" s="411"/>
      <c r="G13" s="411"/>
      <c r="H13" s="411"/>
      <c r="I13" s="215"/>
      <c r="J13" s="387" t="s">
        <v>1016</v>
      </c>
      <c r="K13" s="404" t="s">
        <v>0</v>
      </c>
      <c r="L13" s="404" t="s">
        <v>183</v>
      </c>
      <c r="M13" s="404" t="s">
        <v>22</v>
      </c>
      <c r="N13" s="246"/>
      <c r="O13" s="387" t="s">
        <v>1012</v>
      </c>
      <c r="P13" s="404" t="s">
        <v>0</v>
      </c>
      <c r="Q13" s="404" t="s">
        <v>183</v>
      </c>
      <c r="R13" s="404" t="s">
        <v>22</v>
      </c>
      <c r="S13" s="246"/>
      <c r="T13" s="387" t="s">
        <v>1110</v>
      </c>
      <c r="U13" s="404" t="s">
        <v>0</v>
      </c>
      <c r="V13" s="404" t="s">
        <v>183</v>
      </c>
      <c r="W13" s="404" t="s">
        <v>22</v>
      </c>
      <c r="X13" s="246"/>
      <c r="Y13" s="387" t="s">
        <v>1013</v>
      </c>
      <c r="Z13" s="404" t="s">
        <v>0</v>
      </c>
      <c r="AA13" s="404" t="s">
        <v>183</v>
      </c>
      <c r="AB13" s="404" t="s">
        <v>22</v>
      </c>
      <c r="AC13" s="247"/>
      <c r="AD13" s="387" t="s">
        <v>1012</v>
      </c>
      <c r="AE13" s="404" t="s">
        <v>0</v>
      </c>
      <c r="AF13" s="404" t="s">
        <v>183</v>
      </c>
      <c r="AG13" s="404" t="s">
        <v>22</v>
      </c>
      <c r="AH13" s="336" t="s">
        <v>977</v>
      </c>
      <c r="AI13" s="247"/>
      <c r="AJ13" s="347" t="s">
        <v>191</v>
      </c>
      <c r="AK13" s="392" t="s">
        <v>0</v>
      </c>
      <c r="AL13" s="396" t="s">
        <v>183</v>
      </c>
      <c r="AM13" s="396" t="s">
        <v>22</v>
      </c>
      <c r="AN13" s="246"/>
      <c r="AO13" s="347" t="s">
        <v>191</v>
      </c>
      <c r="AP13" s="396" t="s">
        <v>0</v>
      </c>
      <c r="AQ13" s="396" t="s">
        <v>183</v>
      </c>
      <c r="AR13" s="396" t="s">
        <v>22</v>
      </c>
      <c r="AS13" s="246"/>
      <c r="AT13" s="347" t="s">
        <v>191</v>
      </c>
      <c r="AU13" s="396" t="s">
        <v>0</v>
      </c>
      <c r="AV13" s="396" t="s">
        <v>183</v>
      </c>
      <c r="AW13" s="396" t="s">
        <v>22</v>
      </c>
      <c r="AX13" s="246"/>
      <c r="AY13" s="347" t="s">
        <v>191</v>
      </c>
      <c r="AZ13" s="396" t="s">
        <v>0</v>
      </c>
      <c r="BA13" s="396" t="s">
        <v>183</v>
      </c>
      <c r="BB13" s="396" t="s">
        <v>22</v>
      </c>
      <c r="BC13" s="247"/>
      <c r="BD13" s="347" t="s">
        <v>191</v>
      </c>
      <c r="BE13" s="396" t="s">
        <v>0</v>
      </c>
      <c r="BF13" s="396" t="s">
        <v>183</v>
      </c>
      <c r="BG13" s="396" t="s">
        <v>22</v>
      </c>
      <c r="BH13" s="339" t="s">
        <v>977</v>
      </c>
      <c r="BI13" s="339" t="s">
        <v>977</v>
      </c>
      <c r="BJ13" s="247"/>
      <c r="BK13" s="247"/>
      <c r="BL13" s="395" t="s">
        <v>1014</v>
      </c>
      <c r="BM13" s="395" t="s">
        <v>0</v>
      </c>
      <c r="BN13" s="395" t="s">
        <v>183</v>
      </c>
      <c r="BO13" s="395" t="s">
        <v>22</v>
      </c>
      <c r="BP13" s="246"/>
      <c r="BQ13" s="342" t="s">
        <v>191</v>
      </c>
      <c r="BR13" s="395" t="s">
        <v>0</v>
      </c>
      <c r="BS13" s="395" t="s">
        <v>183</v>
      </c>
      <c r="BT13" s="395" t="s">
        <v>22</v>
      </c>
      <c r="BU13" s="246"/>
      <c r="BV13" s="342" t="s">
        <v>191</v>
      </c>
      <c r="BW13" s="395" t="s">
        <v>0</v>
      </c>
      <c r="BX13" s="395" t="s">
        <v>183</v>
      </c>
      <c r="BY13" s="395" t="s">
        <v>22</v>
      </c>
      <c r="BZ13" s="246"/>
      <c r="CA13" s="342" t="s">
        <v>191</v>
      </c>
      <c r="CB13" s="395" t="s">
        <v>0</v>
      </c>
      <c r="CC13" s="395" t="s">
        <v>183</v>
      </c>
      <c r="CD13" s="395" t="s">
        <v>22</v>
      </c>
      <c r="CE13" s="247"/>
      <c r="CF13" s="342" t="s">
        <v>191</v>
      </c>
      <c r="CG13" s="395" t="s">
        <v>0</v>
      </c>
      <c r="CH13" s="395" t="s">
        <v>183</v>
      </c>
      <c r="CI13" s="395" t="s">
        <v>22</v>
      </c>
      <c r="CJ13" s="447"/>
      <c r="CK13" s="391" t="s">
        <v>191</v>
      </c>
      <c r="CL13" s="391" t="s">
        <v>0</v>
      </c>
      <c r="CM13" s="391" t="s">
        <v>183</v>
      </c>
      <c r="CN13" s="391" t="s">
        <v>22</v>
      </c>
      <c r="CP13" s="391" t="s">
        <v>191</v>
      </c>
      <c r="CQ13" s="391" t="s">
        <v>0</v>
      </c>
      <c r="CR13" s="391" t="s">
        <v>183</v>
      </c>
      <c r="CS13" s="391" t="s">
        <v>22</v>
      </c>
      <c r="CT13" s="246"/>
      <c r="CU13" s="391" t="s">
        <v>191</v>
      </c>
      <c r="CV13" s="391" t="s">
        <v>0</v>
      </c>
      <c r="CW13" s="391" t="s">
        <v>183</v>
      </c>
      <c r="CX13" s="391" t="s">
        <v>22</v>
      </c>
      <c r="CY13" s="246"/>
      <c r="CZ13" s="391" t="s">
        <v>191</v>
      </c>
      <c r="DA13" s="391" t="s">
        <v>0</v>
      </c>
      <c r="DB13" s="391" t="s">
        <v>183</v>
      </c>
      <c r="DC13" s="391" t="s">
        <v>22</v>
      </c>
      <c r="DD13" s="247"/>
      <c r="DE13" s="391" t="s">
        <v>191</v>
      </c>
      <c r="DF13" s="391" t="s">
        <v>0</v>
      </c>
      <c r="DG13" s="391" t="s">
        <v>183</v>
      </c>
      <c r="DH13" s="391" t="s">
        <v>22</v>
      </c>
      <c r="DI13" s="247"/>
      <c r="DJ13" s="416" t="s">
        <v>191</v>
      </c>
      <c r="DK13" s="416" t="s">
        <v>0</v>
      </c>
      <c r="DL13" s="416" t="s">
        <v>183</v>
      </c>
      <c r="DM13" s="416" t="s">
        <v>22</v>
      </c>
    </row>
    <row r="14" spans="1:117" s="248" customFormat="1" ht="12" x14ac:dyDescent="0.3">
      <c r="A14" s="409"/>
      <c r="B14" s="421"/>
      <c r="C14" s="216"/>
      <c r="D14" s="415"/>
      <c r="E14" s="412"/>
      <c r="F14" s="412"/>
      <c r="G14" s="412"/>
      <c r="H14" s="412"/>
      <c r="I14" s="216"/>
      <c r="J14" s="388"/>
      <c r="K14" s="404"/>
      <c r="L14" s="404"/>
      <c r="M14" s="404"/>
      <c r="N14" s="216"/>
      <c r="O14" s="388"/>
      <c r="P14" s="404"/>
      <c r="Q14" s="404"/>
      <c r="R14" s="404"/>
      <c r="S14" s="216"/>
      <c r="T14" s="388"/>
      <c r="U14" s="404"/>
      <c r="V14" s="404"/>
      <c r="W14" s="404"/>
      <c r="X14" s="216"/>
      <c r="Y14" s="388"/>
      <c r="Z14" s="404"/>
      <c r="AA14" s="404"/>
      <c r="AB14" s="404"/>
      <c r="AD14" s="388"/>
      <c r="AE14" s="404"/>
      <c r="AF14" s="404"/>
      <c r="AG14" s="404"/>
      <c r="AH14" s="337"/>
      <c r="AJ14" s="340" t="s">
        <v>1017</v>
      </c>
      <c r="AK14" s="392"/>
      <c r="AL14" s="396"/>
      <c r="AM14" s="396"/>
      <c r="AN14" s="216"/>
      <c r="AO14" s="340" t="s">
        <v>1013</v>
      </c>
      <c r="AP14" s="396"/>
      <c r="AQ14" s="396"/>
      <c r="AR14" s="396"/>
      <c r="AS14" s="216"/>
      <c r="AT14" s="340" t="s">
        <v>1012</v>
      </c>
      <c r="AU14" s="396"/>
      <c r="AV14" s="396"/>
      <c r="AW14" s="396"/>
      <c r="AX14" s="216"/>
      <c r="AY14" s="340" t="s">
        <v>1013</v>
      </c>
      <c r="AZ14" s="396"/>
      <c r="BA14" s="396"/>
      <c r="BB14" s="396"/>
      <c r="BD14" s="340" t="s">
        <v>1013</v>
      </c>
      <c r="BE14" s="396"/>
      <c r="BF14" s="396"/>
      <c r="BG14" s="396"/>
      <c r="BH14" s="340"/>
      <c r="BI14" s="340"/>
      <c r="BL14" s="395"/>
      <c r="BM14" s="395"/>
      <c r="BN14" s="395"/>
      <c r="BO14" s="395"/>
      <c r="BP14" s="216"/>
      <c r="BQ14" s="343" t="s">
        <v>1013</v>
      </c>
      <c r="BR14" s="395"/>
      <c r="BS14" s="395"/>
      <c r="BT14" s="395"/>
      <c r="BU14" s="216"/>
      <c r="BV14" s="343" t="s">
        <v>1012</v>
      </c>
      <c r="BW14" s="395"/>
      <c r="BX14" s="395"/>
      <c r="BY14" s="395"/>
      <c r="BZ14" s="216"/>
      <c r="CA14" s="343" t="s">
        <v>1012</v>
      </c>
      <c r="CB14" s="395"/>
      <c r="CC14" s="395"/>
      <c r="CD14" s="395"/>
      <c r="CF14" s="343" t="s">
        <v>1053</v>
      </c>
      <c r="CG14" s="395"/>
      <c r="CH14" s="395"/>
      <c r="CI14" s="395"/>
      <c r="CJ14" s="447"/>
      <c r="CK14" s="391"/>
      <c r="CL14" s="391"/>
      <c r="CM14" s="391"/>
      <c r="CN14" s="391"/>
      <c r="CP14" s="391"/>
      <c r="CQ14" s="391"/>
      <c r="CR14" s="391"/>
      <c r="CS14" s="391"/>
      <c r="CT14" s="216"/>
      <c r="CU14" s="391"/>
      <c r="CV14" s="391"/>
      <c r="CW14" s="391"/>
      <c r="CX14" s="391"/>
      <c r="CY14" s="216"/>
      <c r="CZ14" s="391"/>
      <c r="DA14" s="391"/>
      <c r="DB14" s="391"/>
      <c r="DC14" s="391"/>
      <c r="DE14" s="391"/>
      <c r="DF14" s="391"/>
      <c r="DG14" s="391"/>
      <c r="DH14" s="391"/>
      <c r="DJ14" s="416"/>
      <c r="DK14" s="416"/>
      <c r="DL14" s="416"/>
      <c r="DM14" s="416"/>
    </row>
    <row r="15" spans="1:117" s="208" customFormat="1" x14ac:dyDescent="0.3">
      <c r="A15" s="217"/>
      <c r="B15" s="217"/>
      <c r="D15" s="218"/>
    </row>
    <row r="16" spans="1:117" s="249" customFormat="1" ht="28.8" x14ac:dyDescent="0.3">
      <c r="A16" s="219" t="s">
        <v>3</v>
      </c>
      <c r="B16" s="220" t="s">
        <v>179</v>
      </c>
      <c r="C16" s="222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0"/>
      <c r="AE16" s="250"/>
      <c r="AF16" s="250"/>
      <c r="AG16" s="250"/>
      <c r="AH16" s="250"/>
      <c r="AJ16" s="238"/>
      <c r="AK16" s="238"/>
      <c r="AL16" s="238"/>
      <c r="AM16" s="238"/>
      <c r="AN16" s="221"/>
      <c r="AO16" s="238"/>
      <c r="AP16" s="238"/>
      <c r="AQ16" s="238"/>
      <c r="AR16" s="238"/>
      <c r="AS16" s="221"/>
      <c r="AT16" s="238"/>
      <c r="AU16" s="238"/>
      <c r="AV16" s="238"/>
      <c r="AW16" s="238"/>
      <c r="AX16" s="221"/>
      <c r="AY16" s="238"/>
      <c r="AZ16" s="238"/>
      <c r="BA16" s="238"/>
      <c r="BB16" s="238"/>
      <c r="BD16" s="250"/>
      <c r="BE16" s="250"/>
      <c r="BF16" s="250"/>
      <c r="BG16" s="250"/>
      <c r="BH16" s="250"/>
      <c r="BI16" s="250"/>
      <c r="BL16" s="238"/>
      <c r="BM16" s="238"/>
      <c r="BN16" s="238"/>
      <c r="BO16" s="238"/>
      <c r="BP16" s="221"/>
      <c r="BQ16" s="238"/>
      <c r="BR16" s="238"/>
      <c r="BS16" s="238"/>
      <c r="BT16" s="238"/>
      <c r="BU16" s="221"/>
      <c r="BV16" s="238"/>
      <c r="BW16" s="238"/>
      <c r="BX16" s="238"/>
      <c r="BY16" s="238"/>
      <c r="BZ16" s="221"/>
      <c r="CA16" s="238"/>
      <c r="CB16" s="238"/>
      <c r="CC16" s="238"/>
      <c r="CD16" s="238"/>
      <c r="CF16" s="250"/>
      <c r="CG16" s="250"/>
      <c r="CH16" s="250"/>
      <c r="CI16" s="250"/>
      <c r="CJ16" s="250"/>
      <c r="CK16" s="250"/>
      <c r="CL16" s="250"/>
      <c r="CM16" s="250"/>
      <c r="CN16" s="250"/>
      <c r="CP16" s="238"/>
      <c r="CQ16" s="238"/>
      <c r="CR16" s="238"/>
      <c r="CS16" s="238"/>
      <c r="CT16" s="221"/>
      <c r="CU16" s="238"/>
      <c r="CV16" s="238"/>
      <c r="CW16" s="238"/>
      <c r="CX16" s="238"/>
      <c r="CY16" s="221"/>
      <c r="CZ16" s="238"/>
      <c r="DA16" s="238"/>
      <c r="DB16" s="238"/>
      <c r="DC16" s="238"/>
      <c r="DE16" s="250"/>
      <c r="DF16" s="250"/>
      <c r="DG16" s="250"/>
      <c r="DH16" s="250"/>
      <c r="DJ16" s="250"/>
      <c r="DK16" s="250"/>
      <c r="DL16" s="250"/>
      <c r="DM16" s="250"/>
    </row>
    <row r="17" spans="1:117" x14ac:dyDescent="0.3">
      <c r="A17" s="349" t="s">
        <v>954</v>
      </c>
      <c r="B17" s="224" t="s">
        <v>1054</v>
      </c>
      <c r="C17" s="231" t="s">
        <v>1111</v>
      </c>
      <c r="D17" s="225" t="s">
        <v>918</v>
      </c>
      <c r="E17" s="226" t="s">
        <v>919</v>
      </c>
      <c r="F17" s="226" t="s">
        <v>920</v>
      </c>
      <c r="G17" s="226" t="s">
        <v>921</v>
      </c>
      <c r="H17" s="226"/>
      <c r="J17" s="232">
        <f>SUM(O17,T17,Y17,AD17)</f>
        <v>45</v>
      </c>
      <c r="K17" s="236"/>
      <c r="L17" s="236"/>
      <c r="M17" s="232">
        <f>SUM(R17,W17,AB17,AG17)</f>
        <v>0</v>
      </c>
      <c r="O17" s="232">
        <v>18</v>
      </c>
      <c r="P17" s="236"/>
      <c r="Q17" s="236"/>
      <c r="R17" s="232"/>
      <c r="T17" s="232">
        <v>8</v>
      </c>
      <c r="U17" s="236"/>
      <c r="V17" s="236"/>
      <c r="W17" s="232"/>
      <c r="Y17" s="232">
        <v>10</v>
      </c>
      <c r="Z17" s="236"/>
      <c r="AA17" s="236"/>
      <c r="AB17" s="232"/>
      <c r="AD17" s="232">
        <v>9</v>
      </c>
      <c r="AE17" s="236"/>
      <c r="AF17" s="236"/>
      <c r="AG17" s="232"/>
      <c r="AH17" s="232" t="s">
        <v>978</v>
      </c>
      <c r="AJ17" s="232">
        <f>SUM(AO17,AT17,AY17,BD17)</f>
        <v>34</v>
      </c>
      <c r="AK17" s="236"/>
      <c r="AL17" s="236"/>
      <c r="AM17" s="232">
        <f>SUM(AR17,AW17,BB17,BG17)</f>
        <v>0</v>
      </c>
      <c r="AN17" s="208"/>
      <c r="AO17" s="232">
        <v>10</v>
      </c>
      <c r="AP17" s="236"/>
      <c r="AQ17" s="236"/>
      <c r="AR17" s="232"/>
      <c r="AT17" s="232">
        <v>9</v>
      </c>
      <c r="AU17" s="236"/>
      <c r="AV17" s="236"/>
      <c r="AW17" s="232"/>
      <c r="AY17" s="232">
        <v>10</v>
      </c>
      <c r="AZ17" s="236"/>
      <c r="BA17" s="236"/>
      <c r="BB17" s="232"/>
      <c r="BD17" s="232">
        <v>5</v>
      </c>
      <c r="BE17" s="236"/>
      <c r="BF17" s="236"/>
      <c r="BG17" s="232"/>
      <c r="BH17" s="232" t="s">
        <v>978</v>
      </c>
      <c r="BI17" s="232"/>
      <c r="BL17" s="232">
        <f>SUM(BQ17,BV17,CA17,CF17)</f>
        <v>24</v>
      </c>
      <c r="BM17" s="236"/>
      <c r="BN17" s="236"/>
      <c r="BO17" s="232">
        <f>SUM(BT17,BY17,CD17,CI17)</f>
        <v>0</v>
      </c>
      <c r="BP17" s="208"/>
      <c r="BQ17" s="232">
        <v>10</v>
      </c>
      <c r="BR17" s="236"/>
      <c r="BS17" s="236"/>
      <c r="BT17" s="232"/>
      <c r="BV17" s="232">
        <v>9</v>
      </c>
      <c r="BW17" s="236"/>
      <c r="BX17" s="236"/>
      <c r="BY17" s="232"/>
      <c r="CA17" s="232">
        <v>5</v>
      </c>
      <c r="CB17" s="236"/>
      <c r="CC17" s="236"/>
      <c r="CD17" s="232"/>
      <c r="CF17" s="232"/>
      <c r="CG17" s="236"/>
      <c r="CH17" s="236"/>
      <c r="CI17" s="232"/>
      <c r="CJ17" s="232" t="s">
        <v>978</v>
      </c>
      <c r="CK17" s="232">
        <f>SUM(CP17,CU17,CZ17,DE17)</f>
        <v>0</v>
      </c>
      <c r="CL17" s="236"/>
      <c r="CM17" s="236"/>
      <c r="CN17" s="232">
        <f>SUM(CS17,CX17,DC17,DH17)</f>
        <v>0</v>
      </c>
      <c r="CP17" s="232"/>
      <c r="CQ17" s="236"/>
      <c r="CR17" s="236"/>
      <c r="CS17" s="232"/>
      <c r="CU17" s="232"/>
      <c r="CV17" s="236"/>
      <c r="CW17" s="236"/>
      <c r="CX17" s="232"/>
      <c r="CZ17" s="232"/>
      <c r="DA17" s="236"/>
      <c r="DB17" s="236"/>
      <c r="DC17" s="232"/>
      <c r="DE17" s="232"/>
      <c r="DF17" s="236"/>
      <c r="DG17" s="236"/>
      <c r="DH17" s="232"/>
      <c r="DJ17" s="232">
        <f>SUM(J17,AJ17,BL17,CK17)</f>
        <v>103</v>
      </c>
      <c r="DK17" s="236"/>
      <c r="DL17" s="236"/>
      <c r="DM17" s="232">
        <f>SUM(M17,AM17,BO17,CN17)</f>
        <v>0</v>
      </c>
    </row>
    <row r="18" spans="1:117" x14ac:dyDescent="0.3">
      <c r="A18" s="349" t="s">
        <v>922</v>
      </c>
      <c r="B18" s="224" t="s">
        <v>1055</v>
      </c>
      <c r="C18" s="231" t="s">
        <v>1111</v>
      </c>
      <c r="D18" s="225" t="s">
        <v>922</v>
      </c>
      <c r="E18" s="226"/>
      <c r="F18" s="226"/>
      <c r="G18" s="226"/>
      <c r="H18" s="226"/>
      <c r="J18" s="232">
        <f t="shared" ref="J18:J127" si="0">SUM(O18,T18,Y18,AD18)</f>
        <v>45</v>
      </c>
      <c r="K18" s="236"/>
      <c r="L18" s="236"/>
      <c r="M18" s="232">
        <f t="shared" ref="M18:M127" si="1">SUM(R18,W18,AB18,AG18)</f>
        <v>0</v>
      </c>
      <c r="O18" s="232">
        <v>18</v>
      </c>
      <c r="P18" s="236"/>
      <c r="Q18" s="236"/>
      <c r="R18" s="232"/>
      <c r="T18" s="232">
        <v>8</v>
      </c>
      <c r="U18" s="236"/>
      <c r="V18" s="236"/>
      <c r="W18" s="232"/>
      <c r="Y18" s="232">
        <v>10</v>
      </c>
      <c r="Z18" s="236"/>
      <c r="AA18" s="236"/>
      <c r="AB18" s="232"/>
      <c r="AD18" s="232">
        <v>9</v>
      </c>
      <c r="AE18" s="236"/>
      <c r="AF18" s="236"/>
      <c r="AG18" s="232"/>
      <c r="AH18" s="232" t="s">
        <v>1095</v>
      </c>
      <c r="AJ18" s="232">
        <f t="shared" ref="AJ18:AJ26" si="2">SUM(AO18,AT18,AY18,BD18)</f>
        <v>39</v>
      </c>
      <c r="AK18" s="236"/>
      <c r="AL18" s="236"/>
      <c r="AM18" s="232">
        <f t="shared" ref="AM18:AM26" si="3">SUM(AR18,AW18,BB18,BG18)</f>
        <v>0</v>
      </c>
      <c r="AN18" s="208"/>
      <c r="AO18" s="232">
        <v>10</v>
      </c>
      <c r="AP18" s="236"/>
      <c r="AQ18" s="236"/>
      <c r="AR18" s="232"/>
      <c r="AT18" s="232">
        <v>9</v>
      </c>
      <c r="AU18" s="236"/>
      <c r="AV18" s="236"/>
      <c r="AW18" s="232"/>
      <c r="AY18" s="232">
        <v>10</v>
      </c>
      <c r="AZ18" s="236"/>
      <c r="BA18" s="236"/>
      <c r="BB18" s="232"/>
      <c r="BD18" s="232">
        <v>10</v>
      </c>
      <c r="BE18" s="236"/>
      <c r="BF18" s="236"/>
      <c r="BG18" s="232"/>
      <c r="BH18" s="232" t="s">
        <v>979</v>
      </c>
      <c r="BI18" s="232"/>
      <c r="BL18" s="232">
        <f t="shared" ref="BL18:BL26" si="4">SUM(BQ18,BV18,CA18,CF18)</f>
        <v>19</v>
      </c>
      <c r="BM18" s="236"/>
      <c r="BN18" s="236"/>
      <c r="BO18" s="232">
        <f t="shared" ref="BO18:BO26" si="5">SUM(BT18,BY18,CD18,CI18)</f>
        <v>0</v>
      </c>
      <c r="BP18" s="208"/>
      <c r="BQ18" s="232">
        <v>5</v>
      </c>
      <c r="BR18" s="236"/>
      <c r="BS18" s="236"/>
      <c r="BT18" s="232"/>
      <c r="BV18" s="232">
        <v>9</v>
      </c>
      <c r="BW18" s="236"/>
      <c r="BX18" s="236"/>
      <c r="BY18" s="232"/>
      <c r="CA18" s="232">
        <v>5</v>
      </c>
      <c r="CB18" s="236"/>
      <c r="CC18" s="236"/>
      <c r="CD18" s="232"/>
      <c r="CF18" s="232"/>
      <c r="CG18" s="236"/>
      <c r="CH18" s="236"/>
      <c r="CI18" s="232"/>
      <c r="CJ18" s="232" t="s">
        <v>979</v>
      </c>
      <c r="CK18" s="232">
        <f t="shared" ref="CK18:CK26" si="6">SUM(CP18,CU18,CZ18,DE18)</f>
        <v>0</v>
      </c>
      <c r="CL18" s="236"/>
      <c r="CM18" s="236"/>
      <c r="CN18" s="232">
        <f t="shared" ref="CN18:CN26" si="7">SUM(CS18,CX18,DC18,DH18)</f>
        <v>0</v>
      </c>
      <c r="CP18" s="232"/>
      <c r="CQ18" s="236"/>
      <c r="CR18" s="236"/>
      <c r="CS18" s="232"/>
      <c r="CU18" s="232"/>
      <c r="CV18" s="236"/>
      <c r="CW18" s="236"/>
      <c r="CX18" s="232"/>
      <c r="CZ18" s="232"/>
      <c r="DA18" s="236"/>
      <c r="DB18" s="236"/>
      <c r="DC18" s="232"/>
      <c r="DE18" s="232"/>
      <c r="DF18" s="236"/>
      <c r="DG18" s="236"/>
      <c r="DH18" s="232"/>
      <c r="DJ18" s="232">
        <f t="shared" ref="DJ18:DJ26" si="8">SUM(J18,AJ18,BL18,CK18)</f>
        <v>103</v>
      </c>
      <c r="DK18" s="236"/>
      <c r="DL18" s="236"/>
      <c r="DM18" s="232">
        <f t="shared" ref="DM18:DM26" si="9">SUM(M18,AM18,BO18,CN18)</f>
        <v>0</v>
      </c>
    </row>
    <row r="19" spans="1:117" x14ac:dyDescent="0.3">
      <c r="A19" s="349" t="s">
        <v>1094</v>
      </c>
      <c r="B19" s="224" t="s">
        <v>1093</v>
      </c>
      <c r="C19" s="231" t="s">
        <v>1097</v>
      </c>
      <c r="D19" s="225" t="s">
        <v>150</v>
      </c>
      <c r="E19" s="226"/>
      <c r="F19" s="226"/>
      <c r="G19" s="226"/>
      <c r="H19" s="226"/>
      <c r="J19" s="232">
        <f t="shared" si="0"/>
        <v>18</v>
      </c>
      <c r="K19" s="236"/>
      <c r="L19" s="236"/>
      <c r="M19" s="232">
        <f t="shared" si="1"/>
        <v>0</v>
      </c>
      <c r="O19" s="232">
        <v>9</v>
      </c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>
        <v>9</v>
      </c>
      <c r="AE19" s="236"/>
      <c r="AF19" s="236"/>
      <c r="AG19" s="232"/>
      <c r="AH19" s="232" t="s">
        <v>980</v>
      </c>
      <c r="AJ19" s="232">
        <f t="shared" si="2"/>
        <v>20</v>
      </c>
      <c r="AK19" s="236"/>
      <c r="AL19" s="236"/>
      <c r="AM19" s="232">
        <f t="shared" si="3"/>
        <v>0</v>
      </c>
      <c r="AN19" s="208"/>
      <c r="AO19" s="232">
        <v>5</v>
      </c>
      <c r="AP19" s="236"/>
      <c r="AQ19" s="236"/>
      <c r="AR19" s="232"/>
      <c r="AT19" s="232">
        <v>5</v>
      </c>
      <c r="AU19" s="236"/>
      <c r="AV19" s="236"/>
      <c r="AW19" s="232"/>
      <c r="AY19" s="232">
        <v>5</v>
      </c>
      <c r="AZ19" s="236"/>
      <c r="BA19" s="236"/>
      <c r="BB19" s="232"/>
      <c r="BD19" s="232">
        <v>5</v>
      </c>
      <c r="BE19" s="236"/>
      <c r="BF19" s="236"/>
      <c r="BG19" s="232"/>
      <c r="BH19" s="232" t="s">
        <v>980</v>
      </c>
      <c r="BI19" s="232"/>
      <c r="BL19" s="232">
        <f t="shared" si="4"/>
        <v>19</v>
      </c>
      <c r="BM19" s="236"/>
      <c r="BN19" s="236"/>
      <c r="BO19" s="232">
        <f t="shared" si="5"/>
        <v>0</v>
      </c>
      <c r="BP19" s="208"/>
      <c r="BQ19" s="232">
        <v>5</v>
      </c>
      <c r="BR19" s="236"/>
      <c r="BS19" s="236"/>
      <c r="BT19" s="232"/>
      <c r="BV19" s="232">
        <v>9</v>
      </c>
      <c r="BW19" s="236"/>
      <c r="BX19" s="236"/>
      <c r="BY19" s="232"/>
      <c r="CA19" s="232">
        <v>5</v>
      </c>
      <c r="CB19" s="236"/>
      <c r="CC19" s="236"/>
      <c r="CD19" s="232"/>
      <c r="CF19" s="232"/>
      <c r="CG19" s="236"/>
      <c r="CH19" s="236"/>
      <c r="CI19" s="232"/>
      <c r="CJ19" s="232" t="s">
        <v>980</v>
      </c>
      <c r="CK19" s="232">
        <f t="shared" si="6"/>
        <v>0</v>
      </c>
      <c r="CL19" s="236"/>
      <c r="CM19" s="236"/>
      <c r="CN19" s="232">
        <f t="shared" si="7"/>
        <v>0</v>
      </c>
      <c r="CP19" s="232"/>
      <c r="CQ19" s="236"/>
      <c r="CR19" s="236"/>
      <c r="CS19" s="232"/>
      <c r="CU19" s="232"/>
      <c r="CV19" s="236"/>
      <c r="CW19" s="236"/>
      <c r="CX19" s="232"/>
      <c r="CZ19" s="232"/>
      <c r="DA19" s="236"/>
      <c r="DB19" s="236"/>
      <c r="DC19" s="232"/>
      <c r="DE19" s="232"/>
      <c r="DF19" s="236"/>
      <c r="DG19" s="236"/>
      <c r="DH19" s="232"/>
      <c r="DJ19" s="232">
        <f t="shared" si="8"/>
        <v>57</v>
      </c>
      <c r="DK19" s="236"/>
      <c r="DL19" s="236"/>
      <c r="DM19" s="232">
        <f t="shared" si="9"/>
        <v>0</v>
      </c>
    </row>
    <row r="20" spans="1:117" x14ac:dyDescent="0.3">
      <c r="A20" s="349" t="s">
        <v>1127</v>
      </c>
      <c r="B20" s="224" t="s">
        <v>1057</v>
      </c>
      <c r="C20" s="231" t="s">
        <v>1098</v>
      </c>
      <c r="D20" s="228" t="s">
        <v>930</v>
      </c>
      <c r="E20" s="226"/>
      <c r="F20" s="226"/>
      <c r="G20" s="226"/>
      <c r="H20" s="226"/>
      <c r="J20" s="232">
        <f t="shared" si="0"/>
        <v>31</v>
      </c>
      <c r="K20" s="236"/>
      <c r="L20" s="236"/>
      <c r="M20" s="232">
        <f t="shared" si="1"/>
        <v>0</v>
      </c>
      <c r="O20" s="232">
        <v>9</v>
      </c>
      <c r="P20" s="236"/>
      <c r="Q20" s="236"/>
      <c r="R20" s="232"/>
      <c r="T20" s="232">
        <v>8</v>
      </c>
      <c r="U20" s="236"/>
      <c r="V20" s="236"/>
      <c r="W20" s="232"/>
      <c r="Y20" s="232">
        <v>5</v>
      </c>
      <c r="Z20" s="236"/>
      <c r="AA20" s="236"/>
      <c r="AB20" s="232"/>
      <c r="AD20" s="232">
        <v>9</v>
      </c>
      <c r="AE20" s="236"/>
      <c r="AF20" s="236"/>
      <c r="AG20" s="232"/>
      <c r="AH20" s="232" t="s">
        <v>1102</v>
      </c>
      <c r="AJ20" s="232">
        <f t="shared" si="2"/>
        <v>24</v>
      </c>
      <c r="AK20" s="236"/>
      <c r="AL20" s="236"/>
      <c r="AM20" s="232">
        <f t="shared" si="3"/>
        <v>0</v>
      </c>
      <c r="AN20" s="208"/>
      <c r="AO20" s="232">
        <v>5</v>
      </c>
      <c r="AP20" s="236"/>
      <c r="AQ20" s="236"/>
      <c r="AR20" s="232"/>
      <c r="AT20" s="232">
        <v>9</v>
      </c>
      <c r="AU20" s="236"/>
      <c r="AV20" s="236"/>
      <c r="AW20" s="232"/>
      <c r="AY20" s="232">
        <v>5</v>
      </c>
      <c r="AZ20" s="236"/>
      <c r="BA20" s="236"/>
      <c r="BB20" s="232"/>
      <c r="BD20" s="232">
        <v>5</v>
      </c>
      <c r="BE20" s="236"/>
      <c r="BF20" s="236"/>
      <c r="BG20" s="232"/>
      <c r="BH20" s="232" t="s">
        <v>981</v>
      </c>
      <c r="BI20" s="232"/>
      <c r="BL20" s="232">
        <f t="shared" si="4"/>
        <v>19</v>
      </c>
      <c r="BM20" s="236"/>
      <c r="BN20" s="236"/>
      <c r="BO20" s="232">
        <f t="shared" si="5"/>
        <v>0</v>
      </c>
      <c r="BP20" s="208"/>
      <c r="BQ20" s="232">
        <v>5</v>
      </c>
      <c r="BR20" s="236"/>
      <c r="BS20" s="236"/>
      <c r="BT20" s="232"/>
      <c r="BV20" s="232">
        <v>9</v>
      </c>
      <c r="BW20" s="236"/>
      <c r="BX20" s="236"/>
      <c r="BY20" s="232"/>
      <c r="CA20" s="232">
        <v>5</v>
      </c>
      <c r="CB20" s="236"/>
      <c r="CC20" s="236"/>
      <c r="CD20" s="232"/>
      <c r="CF20" s="232"/>
      <c r="CG20" s="236"/>
      <c r="CH20" s="236"/>
      <c r="CI20" s="232"/>
      <c r="CJ20" s="232" t="s">
        <v>981</v>
      </c>
      <c r="CK20" s="232">
        <f t="shared" si="6"/>
        <v>0</v>
      </c>
      <c r="CL20" s="236"/>
      <c r="CM20" s="236"/>
      <c r="CN20" s="232">
        <f t="shared" si="7"/>
        <v>0</v>
      </c>
      <c r="CP20" s="232"/>
      <c r="CQ20" s="236"/>
      <c r="CR20" s="236"/>
      <c r="CS20" s="232"/>
      <c r="CU20" s="232"/>
      <c r="CV20" s="236"/>
      <c r="CW20" s="236"/>
      <c r="CX20" s="232"/>
      <c r="CZ20" s="232"/>
      <c r="DA20" s="236"/>
      <c r="DB20" s="236"/>
      <c r="DC20" s="232"/>
      <c r="DE20" s="232"/>
      <c r="DF20" s="236"/>
      <c r="DG20" s="236"/>
      <c r="DH20" s="232"/>
      <c r="DJ20" s="232">
        <f t="shared" si="8"/>
        <v>74</v>
      </c>
      <c r="DK20" s="236"/>
      <c r="DL20" s="236"/>
      <c r="DM20" s="232">
        <f t="shared" si="9"/>
        <v>0</v>
      </c>
    </row>
    <row r="21" spans="1:117" x14ac:dyDescent="0.3">
      <c r="A21" s="349" t="s">
        <v>964</v>
      </c>
      <c r="B21" s="224" t="s">
        <v>1056</v>
      </c>
      <c r="C21" s="231" t="s">
        <v>1099</v>
      </c>
      <c r="D21" s="225"/>
      <c r="E21" s="226"/>
      <c r="F21" s="226"/>
      <c r="G21" s="226"/>
      <c r="H21" s="226"/>
      <c r="J21" s="232">
        <f t="shared" si="0"/>
        <v>23</v>
      </c>
      <c r="K21" s="236"/>
      <c r="L21" s="236"/>
      <c r="M21" s="232">
        <f t="shared" si="1"/>
        <v>0</v>
      </c>
      <c r="O21" s="232">
        <v>9</v>
      </c>
      <c r="P21" s="236"/>
      <c r="Q21" s="236"/>
      <c r="R21" s="232"/>
      <c r="T21" s="232"/>
      <c r="U21" s="236"/>
      <c r="V21" s="236"/>
      <c r="W21" s="232"/>
      <c r="Y21" s="232">
        <v>5</v>
      </c>
      <c r="Z21" s="236"/>
      <c r="AA21" s="236"/>
      <c r="AB21" s="232"/>
      <c r="AD21" s="232">
        <v>9</v>
      </c>
      <c r="AE21" s="236"/>
      <c r="AF21" s="236"/>
      <c r="AG21" s="232"/>
      <c r="AH21" s="232" t="s">
        <v>1009</v>
      </c>
      <c r="AJ21" s="232">
        <f t="shared" si="2"/>
        <v>9</v>
      </c>
      <c r="AK21" s="236"/>
      <c r="AL21" s="236"/>
      <c r="AM21" s="232">
        <f t="shared" si="3"/>
        <v>0</v>
      </c>
      <c r="AN21" s="208"/>
      <c r="AO21" s="232"/>
      <c r="AP21" s="236"/>
      <c r="AQ21" s="236"/>
      <c r="AR21" s="232"/>
      <c r="AT21" s="232">
        <v>9</v>
      </c>
      <c r="AU21" s="236"/>
      <c r="AV21" s="236"/>
      <c r="AW21" s="232"/>
      <c r="AY21" s="232"/>
      <c r="AZ21" s="236"/>
      <c r="BA21" s="236"/>
      <c r="BB21" s="232"/>
      <c r="BD21" s="232"/>
      <c r="BE21" s="236"/>
      <c r="BF21" s="236"/>
      <c r="BG21" s="232"/>
      <c r="BH21" s="232"/>
      <c r="BI21" s="232"/>
      <c r="BL21" s="232">
        <f t="shared" si="4"/>
        <v>0</v>
      </c>
      <c r="BM21" s="236"/>
      <c r="BN21" s="236"/>
      <c r="BO21" s="232">
        <f t="shared" si="5"/>
        <v>0</v>
      </c>
      <c r="BP21" s="208"/>
      <c r="BQ21" s="232"/>
      <c r="BR21" s="236"/>
      <c r="BS21" s="236"/>
      <c r="BT21" s="232"/>
      <c r="BV21" s="232"/>
      <c r="BW21" s="236"/>
      <c r="BX21" s="236"/>
      <c r="BY21" s="232"/>
      <c r="CA21" s="232"/>
      <c r="CB21" s="236"/>
      <c r="CC21" s="236"/>
      <c r="CD21" s="232"/>
      <c r="CF21" s="232"/>
      <c r="CG21" s="236"/>
      <c r="CH21" s="236"/>
      <c r="CI21" s="232"/>
      <c r="CJ21" s="232"/>
      <c r="CK21" s="232">
        <f t="shared" si="6"/>
        <v>0</v>
      </c>
      <c r="CL21" s="236"/>
      <c r="CM21" s="236"/>
      <c r="CN21" s="232">
        <f t="shared" si="7"/>
        <v>0</v>
      </c>
      <c r="CP21" s="232"/>
      <c r="CQ21" s="236"/>
      <c r="CR21" s="236"/>
      <c r="CS21" s="232"/>
      <c r="CU21" s="232"/>
      <c r="CV21" s="236"/>
      <c r="CW21" s="236"/>
      <c r="CX21" s="232"/>
      <c r="CZ21" s="232"/>
      <c r="DA21" s="236"/>
      <c r="DB21" s="236"/>
      <c r="DC21" s="232"/>
      <c r="DE21" s="232"/>
      <c r="DF21" s="236"/>
      <c r="DG21" s="236"/>
      <c r="DH21" s="232"/>
      <c r="DJ21" s="232">
        <f t="shared" si="8"/>
        <v>32</v>
      </c>
      <c r="DK21" s="236"/>
      <c r="DL21" s="236"/>
      <c r="DM21" s="232">
        <f t="shared" si="9"/>
        <v>0</v>
      </c>
    </row>
    <row r="22" spans="1:117" hidden="1" x14ac:dyDescent="0.3">
      <c r="A22" s="224"/>
      <c r="B22" s="224"/>
      <c r="D22" s="225"/>
      <c r="E22" s="226"/>
      <c r="F22" s="226"/>
      <c r="G22" s="226"/>
      <c r="H22" s="226"/>
      <c r="J22" s="232">
        <f t="shared" si="0"/>
        <v>0</v>
      </c>
      <c r="K22" s="236"/>
      <c r="L22" s="236"/>
      <c r="M22" s="232">
        <f t="shared" si="1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H22" s="232"/>
      <c r="AJ22" s="232">
        <f t="shared" si="2"/>
        <v>0</v>
      </c>
      <c r="AK22" s="236"/>
      <c r="AL22" s="236"/>
      <c r="AM22" s="232">
        <f t="shared" si="3"/>
        <v>0</v>
      </c>
      <c r="AN22" s="208"/>
      <c r="AO22" s="232"/>
      <c r="AP22" s="236"/>
      <c r="AQ22" s="236"/>
      <c r="AR22" s="232"/>
      <c r="AT22" s="232"/>
      <c r="AU22" s="236"/>
      <c r="AV22" s="236"/>
      <c r="AW22" s="232"/>
      <c r="AY22" s="232"/>
      <c r="AZ22" s="236"/>
      <c r="BA22" s="236"/>
      <c r="BB22" s="232"/>
      <c r="BD22" s="232"/>
      <c r="BE22" s="236"/>
      <c r="BF22" s="236"/>
      <c r="BG22" s="232"/>
      <c r="BH22" s="232" t="s">
        <v>987</v>
      </c>
      <c r="BI22" s="251"/>
      <c r="BL22" s="232">
        <f t="shared" si="4"/>
        <v>0</v>
      </c>
      <c r="BM22" s="236"/>
      <c r="BN22" s="236"/>
      <c r="BO22" s="232">
        <f t="shared" si="5"/>
        <v>0</v>
      </c>
      <c r="BP22" s="208"/>
      <c r="BQ22" s="232"/>
      <c r="BR22" s="236"/>
      <c r="BS22" s="236"/>
      <c r="BT22" s="232"/>
      <c r="BV22" s="232"/>
      <c r="BW22" s="236"/>
      <c r="BX22" s="236"/>
      <c r="BY22" s="232"/>
      <c r="CA22" s="232"/>
      <c r="CB22" s="236"/>
      <c r="CC22" s="236"/>
      <c r="CD22" s="232"/>
      <c r="CF22" s="232"/>
      <c r="CG22" s="236"/>
      <c r="CH22" s="236"/>
      <c r="CI22" s="232"/>
      <c r="CJ22" s="232"/>
      <c r="CK22" s="232">
        <f t="shared" si="6"/>
        <v>0</v>
      </c>
      <c r="CL22" s="236"/>
      <c r="CM22" s="236"/>
      <c r="CN22" s="232">
        <f t="shared" si="7"/>
        <v>0</v>
      </c>
      <c r="CP22" s="232"/>
      <c r="CQ22" s="236"/>
      <c r="CR22" s="236"/>
      <c r="CS22" s="232"/>
      <c r="CU22" s="232"/>
      <c r="CV22" s="236"/>
      <c r="CW22" s="236"/>
      <c r="CX22" s="232"/>
      <c r="CZ22" s="232"/>
      <c r="DA22" s="236"/>
      <c r="DB22" s="236"/>
      <c r="DC22" s="232"/>
      <c r="DE22" s="232"/>
      <c r="DF22" s="236"/>
      <c r="DG22" s="236"/>
      <c r="DH22" s="232"/>
      <c r="DJ22" s="232">
        <f t="shared" si="8"/>
        <v>0</v>
      </c>
      <c r="DK22" s="236"/>
      <c r="DL22" s="236"/>
      <c r="DM22" s="232">
        <f t="shared" si="9"/>
        <v>0</v>
      </c>
    </row>
    <row r="23" spans="1:117" hidden="1" x14ac:dyDescent="0.3">
      <c r="A23" s="224"/>
      <c r="B23" s="224"/>
      <c r="D23" s="225"/>
      <c r="E23" s="226"/>
      <c r="F23" s="226"/>
      <c r="G23" s="226"/>
      <c r="H23" s="226"/>
      <c r="J23" s="232">
        <f t="shared" si="0"/>
        <v>0</v>
      </c>
      <c r="K23" s="236"/>
      <c r="L23" s="236"/>
      <c r="M23" s="232">
        <f t="shared" si="1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H23" s="232"/>
      <c r="AJ23" s="232">
        <f t="shared" si="2"/>
        <v>0</v>
      </c>
      <c r="AK23" s="236"/>
      <c r="AL23" s="236"/>
      <c r="AM23" s="232">
        <f t="shared" si="3"/>
        <v>0</v>
      </c>
      <c r="AN23" s="208"/>
      <c r="AO23" s="232"/>
      <c r="AP23" s="236"/>
      <c r="AQ23" s="236"/>
      <c r="AR23" s="232"/>
      <c r="AT23" s="232"/>
      <c r="AU23" s="236"/>
      <c r="AV23" s="236"/>
      <c r="AW23" s="232"/>
      <c r="AY23" s="232"/>
      <c r="AZ23" s="236"/>
      <c r="BA23" s="236"/>
      <c r="BB23" s="232"/>
      <c r="BD23" s="232"/>
      <c r="BE23" s="236"/>
      <c r="BF23" s="236"/>
      <c r="BG23" s="232"/>
      <c r="BH23" s="232"/>
      <c r="BI23" s="251"/>
      <c r="BL23" s="232">
        <f t="shared" si="4"/>
        <v>0</v>
      </c>
      <c r="BM23" s="236"/>
      <c r="BN23" s="236"/>
      <c r="BO23" s="232">
        <f t="shared" si="5"/>
        <v>0</v>
      </c>
      <c r="BP23" s="208"/>
      <c r="BQ23" s="232"/>
      <c r="BR23" s="236"/>
      <c r="BS23" s="236"/>
      <c r="BT23" s="232"/>
      <c r="BV23" s="232"/>
      <c r="BW23" s="236"/>
      <c r="BX23" s="236"/>
      <c r="BY23" s="232"/>
      <c r="CA23" s="232"/>
      <c r="CB23" s="236"/>
      <c r="CC23" s="236"/>
      <c r="CD23" s="232"/>
      <c r="CF23" s="232"/>
      <c r="CG23" s="236"/>
      <c r="CH23" s="236"/>
      <c r="CI23" s="232"/>
      <c r="CJ23" s="232"/>
      <c r="CK23" s="232">
        <f t="shared" si="6"/>
        <v>0</v>
      </c>
      <c r="CL23" s="236"/>
      <c r="CM23" s="236"/>
      <c r="CN23" s="232">
        <f t="shared" si="7"/>
        <v>0</v>
      </c>
      <c r="CP23" s="232"/>
      <c r="CQ23" s="236"/>
      <c r="CR23" s="236"/>
      <c r="CS23" s="232"/>
      <c r="CU23" s="232"/>
      <c r="CV23" s="236"/>
      <c r="CW23" s="236"/>
      <c r="CX23" s="232"/>
      <c r="CZ23" s="232"/>
      <c r="DA23" s="236"/>
      <c r="DB23" s="236"/>
      <c r="DC23" s="232"/>
      <c r="DE23" s="232"/>
      <c r="DF23" s="236"/>
      <c r="DG23" s="236"/>
      <c r="DH23" s="232"/>
      <c r="DJ23" s="232">
        <f t="shared" si="8"/>
        <v>0</v>
      </c>
      <c r="DK23" s="236"/>
      <c r="DL23" s="236"/>
      <c r="DM23" s="232">
        <f t="shared" si="9"/>
        <v>0</v>
      </c>
    </row>
    <row r="24" spans="1:117" hidden="1" x14ac:dyDescent="0.3">
      <c r="A24" s="224"/>
      <c r="B24" s="224"/>
      <c r="D24" s="225"/>
      <c r="E24" s="226"/>
      <c r="F24" s="226"/>
      <c r="G24" s="226"/>
      <c r="H24" s="226"/>
      <c r="J24" s="232">
        <f t="shared" si="0"/>
        <v>0</v>
      </c>
      <c r="K24" s="236"/>
      <c r="L24" s="236"/>
      <c r="M24" s="232">
        <f t="shared" si="1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H24" s="251"/>
      <c r="AJ24" s="232">
        <f t="shared" si="2"/>
        <v>0</v>
      </c>
      <c r="AK24" s="236"/>
      <c r="AL24" s="236"/>
      <c r="AM24" s="232">
        <f t="shared" si="3"/>
        <v>0</v>
      </c>
      <c r="AN24" s="208"/>
      <c r="AO24" s="232"/>
      <c r="AP24" s="236"/>
      <c r="AQ24" s="236"/>
      <c r="AR24" s="232"/>
      <c r="AT24" s="232"/>
      <c r="AU24" s="236"/>
      <c r="AV24" s="236"/>
      <c r="AW24" s="232"/>
      <c r="AY24" s="232"/>
      <c r="AZ24" s="236"/>
      <c r="BA24" s="236"/>
      <c r="BB24" s="232"/>
      <c r="BD24" s="232"/>
      <c r="BE24" s="236"/>
      <c r="BF24" s="236"/>
      <c r="BG24" s="232"/>
      <c r="BH24" s="251"/>
      <c r="BI24" s="251"/>
      <c r="BL24" s="232">
        <f t="shared" si="4"/>
        <v>0</v>
      </c>
      <c r="BM24" s="236"/>
      <c r="BN24" s="236"/>
      <c r="BO24" s="232">
        <f t="shared" si="5"/>
        <v>0</v>
      </c>
      <c r="BP24" s="208"/>
      <c r="BQ24" s="232"/>
      <c r="BR24" s="236"/>
      <c r="BS24" s="236"/>
      <c r="BT24" s="232"/>
      <c r="BV24" s="232"/>
      <c r="BW24" s="236"/>
      <c r="BX24" s="236"/>
      <c r="BY24" s="232"/>
      <c r="CA24" s="232"/>
      <c r="CB24" s="236"/>
      <c r="CC24" s="236"/>
      <c r="CD24" s="232"/>
      <c r="CF24" s="232"/>
      <c r="CG24" s="236"/>
      <c r="CH24" s="236"/>
      <c r="CI24" s="232"/>
      <c r="CK24" s="232">
        <f t="shared" si="6"/>
        <v>0</v>
      </c>
      <c r="CL24" s="236"/>
      <c r="CM24" s="236"/>
      <c r="CN24" s="232">
        <f t="shared" si="7"/>
        <v>0</v>
      </c>
      <c r="CP24" s="232"/>
      <c r="CQ24" s="236"/>
      <c r="CR24" s="236"/>
      <c r="CS24" s="232"/>
      <c r="CU24" s="232"/>
      <c r="CV24" s="236"/>
      <c r="CW24" s="236"/>
      <c r="CX24" s="232"/>
      <c r="CZ24" s="232"/>
      <c r="DA24" s="236"/>
      <c r="DB24" s="236"/>
      <c r="DC24" s="232"/>
      <c r="DE24" s="232"/>
      <c r="DF24" s="236"/>
      <c r="DG24" s="236"/>
      <c r="DH24" s="232"/>
      <c r="DJ24" s="232">
        <f t="shared" si="8"/>
        <v>0</v>
      </c>
      <c r="DK24" s="236"/>
      <c r="DL24" s="236"/>
      <c r="DM24" s="232">
        <f t="shared" si="9"/>
        <v>0</v>
      </c>
    </row>
    <row r="25" spans="1:117" hidden="1" x14ac:dyDescent="0.3">
      <c r="A25" s="224"/>
      <c r="B25" s="224"/>
      <c r="D25" s="225"/>
      <c r="E25" s="226"/>
      <c r="F25" s="226"/>
      <c r="G25" s="226"/>
      <c r="H25" s="226"/>
      <c r="J25" s="232">
        <f t="shared" si="0"/>
        <v>0</v>
      </c>
      <c r="K25" s="236"/>
      <c r="L25" s="236"/>
      <c r="M25" s="232">
        <f t="shared" si="1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H25" s="251"/>
      <c r="AJ25" s="232">
        <f t="shared" si="2"/>
        <v>0</v>
      </c>
      <c r="AK25" s="236"/>
      <c r="AL25" s="236"/>
      <c r="AM25" s="232">
        <f t="shared" si="3"/>
        <v>0</v>
      </c>
      <c r="AN25" s="208"/>
      <c r="AO25" s="232"/>
      <c r="AP25" s="236"/>
      <c r="AQ25" s="236"/>
      <c r="AR25" s="232"/>
      <c r="AT25" s="232"/>
      <c r="AU25" s="236"/>
      <c r="AV25" s="236"/>
      <c r="AW25" s="232"/>
      <c r="AY25" s="232"/>
      <c r="AZ25" s="236"/>
      <c r="BA25" s="236"/>
      <c r="BB25" s="232"/>
      <c r="BD25" s="232"/>
      <c r="BE25" s="236"/>
      <c r="BF25" s="236"/>
      <c r="BG25" s="232"/>
      <c r="BH25" s="251"/>
      <c r="BI25" s="251"/>
      <c r="BL25" s="232">
        <f t="shared" si="4"/>
        <v>0</v>
      </c>
      <c r="BM25" s="236"/>
      <c r="BN25" s="236"/>
      <c r="BO25" s="232">
        <f t="shared" si="5"/>
        <v>0</v>
      </c>
      <c r="BP25" s="208"/>
      <c r="BQ25" s="232"/>
      <c r="BR25" s="236"/>
      <c r="BS25" s="236"/>
      <c r="BT25" s="232"/>
      <c r="BV25" s="232"/>
      <c r="BW25" s="236"/>
      <c r="BX25" s="236"/>
      <c r="BY25" s="232"/>
      <c r="CA25" s="232"/>
      <c r="CB25" s="236"/>
      <c r="CC25" s="236"/>
      <c r="CD25" s="232"/>
      <c r="CF25" s="232"/>
      <c r="CG25" s="236"/>
      <c r="CH25" s="236"/>
      <c r="CI25" s="232"/>
      <c r="CK25" s="232">
        <f t="shared" si="6"/>
        <v>0</v>
      </c>
      <c r="CL25" s="236"/>
      <c r="CM25" s="236"/>
      <c r="CN25" s="232">
        <f t="shared" si="7"/>
        <v>0</v>
      </c>
      <c r="CP25" s="232"/>
      <c r="CQ25" s="236"/>
      <c r="CR25" s="236"/>
      <c r="CS25" s="232"/>
      <c r="CU25" s="232"/>
      <c r="CV25" s="236"/>
      <c r="CW25" s="236"/>
      <c r="CX25" s="232"/>
      <c r="CZ25" s="232"/>
      <c r="DA25" s="236"/>
      <c r="DB25" s="236"/>
      <c r="DC25" s="232"/>
      <c r="DE25" s="232"/>
      <c r="DF25" s="236"/>
      <c r="DG25" s="236"/>
      <c r="DH25" s="232"/>
      <c r="DJ25" s="232">
        <f t="shared" si="8"/>
        <v>0</v>
      </c>
      <c r="DK25" s="236"/>
      <c r="DL25" s="236"/>
      <c r="DM25" s="232">
        <f t="shared" si="9"/>
        <v>0</v>
      </c>
    </row>
    <row r="26" spans="1:117" hidden="1" x14ac:dyDescent="0.3">
      <c r="A26" s="224"/>
      <c r="B26" s="224"/>
      <c r="D26" s="225"/>
      <c r="E26" s="226"/>
      <c r="F26" s="226"/>
      <c r="G26" s="226"/>
      <c r="H26" s="226"/>
      <c r="J26" s="232">
        <f t="shared" si="0"/>
        <v>0</v>
      </c>
      <c r="K26" s="236"/>
      <c r="L26" s="236"/>
      <c r="M26" s="232">
        <f t="shared" si="1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H26" s="251"/>
      <c r="AJ26" s="232">
        <f t="shared" si="2"/>
        <v>0</v>
      </c>
      <c r="AK26" s="236"/>
      <c r="AL26" s="236"/>
      <c r="AM26" s="232">
        <f t="shared" si="3"/>
        <v>0</v>
      </c>
      <c r="AN26" s="208"/>
      <c r="AO26" s="232"/>
      <c r="AP26" s="236"/>
      <c r="AQ26" s="236"/>
      <c r="AR26" s="232"/>
      <c r="AT26" s="232"/>
      <c r="AU26" s="236"/>
      <c r="AV26" s="236"/>
      <c r="AW26" s="232"/>
      <c r="AY26" s="232"/>
      <c r="AZ26" s="236"/>
      <c r="BA26" s="236"/>
      <c r="BB26" s="232"/>
      <c r="BD26" s="232"/>
      <c r="BE26" s="236"/>
      <c r="BF26" s="236"/>
      <c r="BG26" s="232"/>
      <c r="BH26" s="251"/>
      <c r="BI26" s="251"/>
      <c r="BL26" s="232">
        <f t="shared" si="4"/>
        <v>0</v>
      </c>
      <c r="BM26" s="236"/>
      <c r="BN26" s="236"/>
      <c r="BO26" s="232">
        <f t="shared" si="5"/>
        <v>0</v>
      </c>
      <c r="BP26" s="208"/>
      <c r="BQ26" s="232"/>
      <c r="BR26" s="236"/>
      <c r="BS26" s="236"/>
      <c r="BT26" s="232"/>
      <c r="BV26" s="232"/>
      <c r="BW26" s="236"/>
      <c r="BX26" s="236"/>
      <c r="BY26" s="232"/>
      <c r="CA26" s="232"/>
      <c r="CB26" s="236"/>
      <c r="CC26" s="236"/>
      <c r="CD26" s="232"/>
      <c r="CF26" s="232"/>
      <c r="CG26" s="236"/>
      <c r="CH26" s="236"/>
      <c r="CI26" s="232"/>
      <c r="CK26" s="232">
        <f t="shared" si="6"/>
        <v>0</v>
      </c>
      <c r="CL26" s="236"/>
      <c r="CM26" s="236"/>
      <c r="CN26" s="232">
        <f t="shared" si="7"/>
        <v>0</v>
      </c>
      <c r="CP26" s="232"/>
      <c r="CQ26" s="236"/>
      <c r="CR26" s="236"/>
      <c r="CS26" s="232"/>
      <c r="CU26" s="232"/>
      <c r="CV26" s="236"/>
      <c r="CW26" s="236"/>
      <c r="CX26" s="232"/>
      <c r="CZ26" s="232"/>
      <c r="DA26" s="236"/>
      <c r="DB26" s="236"/>
      <c r="DC26" s="232"/>
      <c r="DE26" s="232"/>
      <c r="DF26" s="236"/>
      <c r="DG26" s="236"/>
      <c r="DH26" s="232"/>
      <c r="DJ26" s="232">
        <f t="shared" si="8"/>
        <v>0</v>
      </c>
      <c r="DK26" s="236"/>
      <c r="DL26" s="236"/>
      <c r="DM26" s="232">
        <f t="shared" si="9"/>
        <v>0</v>
      </c>
    </row>
    <row r="27" spans="1:117" s="208" customFormat="1" x14ac:dyDescent="0.3"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H27" s="251"/>
      <c r="AJ27" s="251"/>
      <c r="AK27" s="251"/>
      <c r="AL27" s="251"/>
      <c r="AM27" s="251"/>
      <c r="AO27" s="251"/>
      <c r="AP27" s="251"/>
      <c r="AQ27" s="251"/>
      <c r="AR27" s="251"/>
      <c r="AT27" s="251"/>
      <c r="AU27" s="251"/>
      <c r="AV27" s="251"/>
      <c r="AW27" s="251"/>
      <c r="AY27" s="251"/>
      <c r="AZ27" s="251"/>
      <c r="BA27" s="251"/>
      <c r="BB27" s="251"/>
      <c r="BD27" s="251"/>
      <c r="BE27" s="251"/>
      <c r="BF27" s="251"/>
      <c r="BG27" s="251"/>
      <c r="BH27" s="251"/>
      <c r="BI27" s="251"/>
      <c r="BL27" s="251"/>
      <c r="BM27" s="251"/>
      <c r="BN27" s="251"/>
      <c r="BO27" s="251"/>
      <c r="BQ27" s="251"/>
      <c r="BR27" s="251"/>
      <c r="BS27" s="251"/>
      <c r="BT27" s="251"/>
      <c r="BV27" s="251"/>
      <c r="BW27" s="251"/>
      <c r="BX27" s="251"/>
      <c r="BY27" s="251"/>
      <c r="CA27" s="251"/>
      <c r="CB27" s="251"/>
      <c r="CC27" s="251"/>
      <c r="CD27" s="251"/>
      <c r="CF27" s="251"/>
      <c r="CG27" s="251"/>
      <c r="CH27" s="251"/>
      <c r="CI27" s="251"/>
      <c r="CK27" s="251"/>
      <c r="CL27" s="251"/>
      <c r="CM27" s="251"/>
      <c r="CN27" s="251"/>
      <c r="CP27" s="251"/>
      <c r="CQ27" s="251"/>
      <c r="CR27" s="251"/>
      <c r="CS27" s="251"/>
      <c r="CU27" s="251"/>
      <c r="CV27" s="251"/>
      <c r="CW27" s="251"/>
      <c r="CX27" s="251"/>
      <c r="CZ27" s="251"/>
      <c r="DA27" s="251"/>
      <c r="DB27" s="251"/>
      <c r="DC27" s="251"/>
      <c r="DE27" s="251"/>
      <c r="DF27" s="251"/>
      <c r="DG27" s="251"/>
      <c r="DH27" s="251"/>
      <c r="DJ27" s="251"/>
      <c r="DK27" s="251"/>
      <c r="DL27" s="251"/>
      <c r="DM27" s="251"/>
    </row>
    <row r="28" spans="1:117" s="249" customFormat="1" ht="28.8" x14ac:dyDescent="0.3">
      <c r="A28" s="219" t="s">
        <v>40</v>
      </c>
      <c r="B28" s="220" t="s">
        <v>179</v>
      </c>
      <c r="C28" s="222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H28" s="238"/>
      <c r="AJ28" s="238"/>
      <c r="AK28" s="238"/>
      <c r="AL28" s="238"/>
      <c r="AM28" s="238"/>
      <c r="AN28" s="221"/>
      <c r="AO28" s="238"/>
      <c r="AP28" s="238"/>
      <c r="AQ28" s="238"/>
      <c r="AR28" s="238"/>
      <c r="AS28" s="221"/>
      <c r="AT28" s="238"/>
      <c r="AU28" s="238"/>
      <c r="AV28" s="238"/>
      <c r="AW28" s="238"/>
      <c r="AX28" s="221"/>
      <c r="AY28" s="238"/>
      <c r="AZ28" s="238"/>
      <c r="BA28" s="238"/>
      <c r="BB28" s="238"/>
      <c r="BD28" s="238"/>
      <c r="BE28" s="238"/>
      <c r="BF28" s="238"/>
      <c r="BG28" s="238"/>
      <c r="BH28" s="238"/>
      <c r="BI28" s="238"/>
      <c r="BL28" s="238"/>
      <c r="BM28" s="238"/>
      <c r="BN28" s="238"/>
      <c r="BO28" s="238"/>
      <c r="BP28" s="221"/>
      <c r="BQ28" s="238"/>
      <c r="BR28" s="238"/>
      <c r="BS28" s="238"/>
      <c r="BT28" s="238"/>
      <c r="BU28" s="221"/>
      <c r="BV28" s="238"/>
      <c r="BW28" s="238"/>
      <c r="BX28" s="238"/>
      <c r="BY28" s="238"/>
      <c r="BZ28" s="221"/>
      <c r="CA28" s="238"/>
      <c r="CB28" s="238"/>
      <c r="CC28" s="238"/>
      <c r="CD28" s="238"/>
      <c r="CF28" s="238"/>
      <c r="CG28" s="238"/>
      <c r="CH28" s="238"/>
      <c r="CI28" s="238"/>
      <c r="CJ28" s="238"/>
      <c r="CK28" s="238"/>
      <c r="CL28" s="238"/>
      <c r="CM28" s="238"/>
      <c r="CN28" s="238"/>
      <c r="CP28" s="238"/>
      <c r="CQ28" s="238"/>
      <c r="CR28" s="238"/>
      <c r="CS28" s="238"/>
      <c r="CT28" s="221"/>
      <c r="CU28" s="238"/>
      <c r="CV28" s="238"/>
      <c r="CW28" s="238"/>
      <c r="CX28" s="238"/>
      <c r="CY28" s="221"/>
      <c r="CZ28" s="238"/>
      <c r="DA28" s="238"/>
      <c r="DB28" s="238"/>
      <c r="DC28" s="238"/>
      <c r="DE28" s="238"/>
      <c r="DF28" s="238"/>
      <c r="DG28" s="238"/>
      <c r="DH28" s="238"/>
      <c r="DJ28" s="238"/>
      <c r="DK28" s="238"/>
      <c r="DL28" s="238"/>
      <c r="DM28" s="238"/>
    </row>
    <row r="29" spans="1:117" x14ac:dyDescent="0.3">
      <c r="A29" s="349" t="s">
        <v>1033</v>
      </c>
      <c r="B29" s="224" t="s">
        <v>1058</v>
      </c>
      <c r="C29" s="231" t="s">
        <v>1100</v>
      </c>
      <c r="D29" s="225" t="s">
        <v>946</v>
      </c>
      <c r="E29" s="226"/>
      <c r="F29" s="226"/>
      <c r="G29" s="226"/>
      <c r="H29" s="226"/>
      <c r="J29" s="232">
        <f t="shared" si="0"/>
        <v>18</v>
      </c>
      <c r="K29" s="236"/>
      <c r="L29" s="236"/>
      <c r="M29" s="232">
        <f t="shared" si="1"/>
        <v>0</v>
      </c>
      <c r="O29" s="232">
        <v>18</v>
      </c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H29" s="232" t="s">
        <v>989</v>
      </c>
      <c r="AJ29" s="232">
        <f t="shared" ref="AJ29:AJ71" si="10">SUM(AO29,AT29,AY29,BD29)</f>
        <v>0</v>
      </c>
      <c r="AK29" s="344"/>
      <c r="AL29" s="236"/>
      <c r="AM29" s="232">
        <f t="shared" ref="AM29:AM71" si="11">SUM(AR29,AW29,BB29,BG29)</f>
        <v>0</v>
      </c>
      <c r="AN29" s="208"/>
      <c r="AO29" s="232"/>
      <c r="AP29" s="236"/>
      <c r="AQ29" s="236"/>
      <c r="AR29" s="232"/>
      <c r="AT29" s="232"/>
      <c r="AU29" s="236"/>
      <c r="AV29" s="236"/>
      <c r="AW29" s="232"/>
      <c r="AY29" s="232"/>
      <c r="AZ29" s="236"/>
      <c r="BA29" s="236"/>
      <c r="BB29" s="232"/>
      <c r="BD29" s="232"/>
      <c r="BE29" s="236"/>
      <c r="BF29" s="236"/>
      <c r="BG29" s="232"/>
      <c r="BH29" s="232"/>
      <c r="BI29" s="232"/>
      <c r="BL29" s="232">
        <f t="shared" ref="BL29:BL71" si="12">SUM(BQ29,BV29,CA29,CF29)</f>
        <v>0</v>
      </c>
      <c r="BM29" s="344"/>
      <c r="BN29" s="236"/>
      <c r="BO29" s="232">
        <f t="shared" ref="BO29:BO71" si="13">SUM(BT29,BY29,CD29,CI29)</f>
        <v>0</v>
      </c>
      <c r="BP29" s="208"/>
      <c r="BQ29" s="232"/>
      <c r="BR29" s="236"/>
      <c r="BS29" s="236"/>
      <c r="BT29" s="232"/>
      <c r="BV29" s="232"/>
      <c r="BW29" s="236"/>
      <c r="BX29" s="236"/>
      <c r="BY29" s="232"/>
      <c r="CA29" s="232"/>
      <c r="CB29" s="236"/>
      <c r="CC29" s="236"/>
      <c r="CD29" s="232"/>
      <c r="CF29" s="232"/>
      <c r="CG29" s="236"/>
      <c r="CH29" s="236"/>
      <c r="CI29" s="232"/>
      <c r="CJ29" s="232"/>
      <c r="CK29" s="232">
        <f>SUM(CP29,CU29,CZ29,DE29)</f>
        <v>0</v>
      </c>
      <c r="CL29" s="236"/>
      <c r="CM29" s="236"/>
      <c r="CN29" s="232">
        <f>SUM(CS29,CX29,DC29,DH29)</f>
        <v>0</v>
      </c>
      <c r="CP29" s="232"/>
      <c r="CQ29" s="236"/>
      <c r="CR29" s="236"/>
      <c r="CS29" s="232"/>
      <c r="CU29" s="232"/>
      <c r="CV29" s="236"/>
      <c r="CW29" s="236"/>
      <c r="CX29" s="232"/>
      <c r="CZ29" s="232"/>
      <c r="DA29" s="236"/>
      <c r="DB29" s="236"/>
      <c r="DC29" s="232"/>
      <c r="DE29" s="232"/>
      <c r="DF29" s="236"/>
      <c r="DG29" s="236"/>
      <c r="DH29" s="232"/>
      <c r="DJ29" s="232">
        <f>SUM(J29,AJ29,BL29,CK29)</f>
        <v>18</v>
      </c>
      <c r="DK29" s="236"/>
      <c r="DL29" s="236"/>
      <c r="DM29" s="232">
        <f>SUM(M29,AM29,BO29,CN29)</f>
        <v>0</v>
      </c>
    </row>
    <row r="30" spans="1:117" x14ac:dyDescent="0.3">
      <c r="A30" s="349" t="s">
        <v>1034</v>
      </c>
      <c r="B30" s="224" t="s">
        <v>1059</v>
      </c>
      <c r="C30" s="231" t="s">
        <v>1100</v>
      </c>
      <c r="D30" s="225" t="s">
        <v>946</v>
      </c>
      <c r="E30" s="226"/>
      <c r="F30" s="226"/>
      <c r="G30" s="226"/>
      <c r="H30" s="226"/>
      <c r="J30" s="232">
        <f t="shared" si="0"/>
        <v>18</v>
      </c>
      <c r="K30" s="236"/>
      <c r="L30" s="236"/>
      <c r="M30" s="232"/>
      <c r="O30" s="232">
        <v>18</v>
      </c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H30" s="232" t="s">
        <v>1010</v>
      </c>
      <c r="AJ30" s="232"/>
      <c r="AK30" s="344"/>
      <c r="AL30" s="236"/>
      <c r="AM30" s="232"/>
      <c r="AN30" s="208"/>
      <c r="AO30" s="232"/>
      <c r="AP30" s="236"/>
      <c r="AQ30" s="236"/>
      <c r="AR30" s="232"/>
      <c r="AT30" s="232"/>
      <c r="AU30" s="236"/>
      <c r="AV30" s="236"/>
      <c r="AW30" s="232"/>
      <c r="AY30" s="232"/>
      <c r="AZ30" s="236"/>
      <c r="BA30" s="236"/>
      <c r="BB30" s="232"/>
      <c r="BD30" s="232"/>
      <c r="BE30" s="236"/>
      <c r="BF30" s="236"/>
      <c r="BG30" s="232"/>
      <c r="BH30" s="232"/>
      <c r="BI30" s="232"/>
      <c r="BL30" s="232"/>
      <c r="BM30" s="344"/>
      <c r="BN30" s="236"/>
      <c r="BO30" s="232"/>
      <c r="BP30" s="208"/>
      <c r="BQ30" s="232"/>
      <c r="BR30" s="236"/>
      <c r="BS30" s="236"/>
      <c r="BT30" s="232"/>
      <c r="BV30" s="232"/>
      <c r="BW30" s="236"/>
      <c r="BX30" s="236"/>
      <c r="BY30" s="232"/>
      <c r="CA30" s="232"/>
      <c r="CB30" s="236"/>
      <c r="CC30" s="236"/>
      <c r="CD30" s="232"/>
      <c r="CF30" s="232"/>
      <c r="CG30" s="236"/>
      <c r="CH30" s="236"/>
      <c r="CI30" s="232"/>
      <c r="CJ30" s="232"/>
      <c r="CK30" s="232"/>
      <c r="CL30" s="236"/>
      <c r="CM30" s="236"/>
      <c r="CN30" s="232"/>
      <c r="CP30" s="232"/>
      <c r="CQ30" s="236"/>
      <c r="CR30" s="236"/>
      <c r="CS30" s="232"/>
      <c r="CU30" s="232"/>
      <c r="CV30" s="236"/>
      <c r="CW30" s="236"/>
      <c r="CX30" s="232"/>
      <c r="CZ30" s="232"/>
      <c r="DA30" s="236"/>
      <c r="DB30" s="236"/>
      <c r="DC30" s="232"/>
      <c r="DE30" s="232"/>
      <c r="DF30" s="236"/>
      <c r="DG30" s="236"/>
      <c r="DH30" s="232"/>
      <c r="DJ30" s="232">
        <f t="shared" ref="DJ30:DJ32" si="14">SUM(J30,AJ30,BL30,CK30)</f>
        <v>18</v>
      </c>
      <c r="DK30" s="236"/>
      <c r="DL30" s="236"/>
      <c r="DM30" s="232"/>
    </row>
    <row r="31" spans="1:117" x14ac:dyDescent="0.3">
      <c r="A31" s="349" t="s">
        <v>955</v>
      </c>
      <c r="B31" s="224" t="s">
        <v>1058</v>
      </c>
      <c r="C31" s="231"/>
      <c r="D31" s="225" t="s">
        <v>946</v>
      </c>
      <c r="E31" s="226"/>
      <c r="F31" s="226"/>
      <c r="G31" s="226"/>
      <c r="H31" s="226"/>
      <c r="J31" s="232">
        <f t="shared" si="0"/>
        <v>0</v>
      </c>
      <c r="K31" s="236"/>
      <c r="L31" s="236"/>
      <c r="M31" s="232">
        <f t="shared" si="1"/>
        <v>0</v>
      </c>
      <c r="O31" s="232"/>
      <c r="P31" s="236"/>
      <c r="Q31" s="236"/>
      <c r="R31" s="232"/>
      <c r="T31" s="232"/>
      <c r="U31" s="236"/>
      <c r="V31" s="236"/>
      <c r="W31" s="232"/>
      <c r="Y31" s="232"/>
      <c r="Z31" s="236"/>
      <c r="AA31" s="236"/>
      <c r="AB31" s="232"/>
      <c r="AD31" s="232"/>
      <c r="AE31" s="236"/>
      <c r="AF31" s="236"/>
      <c r="AG31" s="232"/>
      <c r="AH31" s="232"/>
      <c r="AJ31" s="232">
        <f t="shared" si="10"/>
        <v>0</v>
      </c>
      <c r="AK31" s="344"/>
      <c r="AL31" s="236"/>
      <c r="AM31" s="232">
        <f t="shared" si="11"/>
        <v>0</v>
      </c>
      <c r="AN31" s="208"/>
      <c r="AO31" s="232"/>
      <c r="AP31" s="236"/>
      <c r="AQ31" s="236"/>
      <c r="AR31" s="232"/>
      <c r="AT31" s="232"/>
      <c r="AU31" s="236"/>
      <c r="AV31" s="236"/>
      <c r="AW31" s="232"/>
      <c r="AY31" s="232"/>
      <c r="AZ31" s="236"/>
      <c r="BA31" s="236"/>
      <c r="BB31" s="232"/>
      <c r="BD31" s="232"/>
      <c r="BE31" s="236"/>
      <c r="BF31" s="236"/>
      <c r="BG31" s="232"/>
      <c r="BH31" s="232"/>
      <c r="BI31" s="232"/>
      <c r="BL31" s="232">
        <f t="shared" si="12"/>
        <v>0</v>
      </c>
      <c r="BM31" s="344"/>
      <c r="BN31" s="236"/>
      <c r="BO31" s="232">
        <f t="shared" si="13"/>
        <v>0</v>
      </c>
      <c r="BP31" s="208"/>
      <c r="BQ31" s="232"/>
      <c r="BR31" s="236"/>
      <c r="BS31" s="236"/>
      <c r="BT31" s="232"/>
      <c r="BV31" s="232"/>
      <c r="BW31" s="236"/>
      <c r="BX31" s="236"/>
      <c r="BY31" s="232"/>
      <c r="CA31" s="232"/>
      <c r="CB31" s="236"/>
      <c r="CC31" s="236"/>
      <c r="CD31" s="232"/>
      <c r="CF31" s="232"/>
      <c r="CG31" s="236"/>
      <c r="CH31" s="236"/>
      <c r="CI31" s="232"/>
      <c r="CJ31" s="232"/>
      <c r="CK31" s="232">
        <f t="shared" ref="CK31:CK71" si="15">SUM(CP31,CU31,CZ31,DE31)</f>
        <v>0</v>
      </c>
      <c r="CL31" s="236"/>
      <c r="CM31" s="236"/>
      <c r="CN31" s="232">
        <f t="shared" ref="CN31:CN71" si="16">SUM(CS31,CX31,DC31,DH31)</f>
        <v>0</v>
      </c>
      <c r="CP31" s="232"/>
      <c r="CQ31" s="236"/>
      <c r="CR31" s="236"/>
      <c r="CS31" s="232"/>
      <c r="CU31" s="232"/>
      <c r="CV31" s="236"/>
      <c r="CW31" s="236"/>
      <c r="CX31" s="232"/>
      <c r="CZ31" s="232"/>
      <c r="DA31" s="236"/>
      <c r="DB31" s="236"/>
      <c r="DC31" s="232"/>
      <c r="DE31" s="232"/>
      <c r="DF31" s="236"/>
      <c r="DG31" s="236"/>
      <c r="DH31" s="232"/>
      <c r="DJ31" s="232">
        <f t="shared" si="14"/>
        <v>0</v>
      </c>
      <c r="DK31" s="236"/>
      <c r="DL31" s="236"/>
      <c r="DM31" s="232">
        <f>SUM(M31,AM31,BO31,CN31)</f>
        <v>0</v>
      </c>
    </row>
    <row r="32" spans="1:117" x14ac:dyDescent="0.3">
      <c r="A32" s="349" t="s">
        <v>1035</v>
      </c>
      <c r="B32" s="224" t="s">
        <v>1059</v>
      </c>
      <c r="C32" s="231" t="s">
        <v>1101</v>
      </c>
      <c r="D32" s="225" t="s">
        <v>946</v>
      </c>
      <c r="E32" s="226"/>
      <c r="F32" s="226"/>
      <c r="G32" s="226"/>
      <c r="H32" s="226"/>
      <c r="J32" s="232">
        <f t="shared" si="0"/>
        <v>16</v>
      </c>
      <c r="K32" s="236"/>
      <c r="L32" s="236"/>
      <c r="M32" s="232"/>
      <c r="O32" s="232"/>
      <c r="P32" s="236"/>
      <c r="Q32" s="236"/>
      <c r="R32" s="232"/>
      <c r="T32" s="232">
        <v>16</v>
      </c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H32" s="232" t="s">
        <v>989</v>
      </c>
      <c r="AJ32" s="232"/>
      <c r="AK32" s="344"/>
      <c r="AL32" s="236"/>
      <c r="AM32" s="232"/>
      <c r="AN32" s="208"/>
      <c r="AO32" s="232"/>
      <c r="AP32" s="236"/>
      <c r="AQ32" s="236"/>
      <c r="AR32" s="232"/>
      <c r="AT32" s="232"/>
      <c r="AU32" s="236"/>
      <c r="AV32" s="236"/>
      <c r="AW32" s="232"/>
      <c r="AY32" s="232"/>
      <c r="AZ32" s="236"/>
      <c r="BA32" s="236"/>
      <c r="BB32" s="232"/>
      <c r="BD32" s="232"/>
      <c r="BE32" s="236"/>
      <c r="BF32" s="236"/>
      <c r="BG32" s="232"/>
      <c r="BH32" s="232"/>
      <c r="BI32" s="232"/>
      <c r="BL32" s="232"/>
      <c r="BM32" s="344"/>
      <c r="BN32" s="236"/>
      <c r="BO32" s="232"/>
      <c r="BP32" s="208"/>
      <c r="BQ32" s="232"/>
      <c r="BR32" s="236"/>
      <c r="BS32" s="236"/>
      <c r="BT32" s="232"/>
      <c r="BV32" s="232"/>
      <c r="BW32" s="236"/>
      <c r="BX32" s="236"/>
      <c r="BY32" s="232"/>
      <c r="CA32" s="232"/>
      <c r="CB32" s="236"/>
      <c r="CC32" s="236"/>
      <c r="CD32" s="232"/>
      <c r="CF32" s="232"/>
      <c r="CG32" s="236"/>
      <c r="CH32" s="236"/>
      <c r="CI32" s="232"/>
      <c r="CJ32" s="232"/>
      <c r="CK32" s="232"/>
      <c r="CL32" s="236"/>
      <c r="CM32" s="236"/>
      <c r="CN32" s="232"/>
      <c r="CP32" s="232"/>
      <c r="CQ32" s="236"/>
      <c r="CR32" s="236"/>
      <c r="CS32" s="232"/>
      <c r="CU32" s="232"/>
      <c r="CV32" s="236"/>
      <c r="CW32" s="236"/>
      <c r="CX32" s="232"/>
      <c r="CZ32" s="232"/>
      <c r="DA32" s="236"/>
      <c r="DB32" s="236"/>
      <c r="DC32" s="232"/>
      <c r="DE32" s="232"/>
      <c r="DF32" s="236"/>
      <c r="DG32" s="236"/>
      <c r="DH32" s="232"/>
      <c r="DJ32" s="232">
        <f t="shared" si="14"/>
        <v>16</v>
      </c>
      <c r="DK32" s="236"/>
      <c r="DL32" s="236"/>
      <c r="DM32" s="232"/>
    </row>
    <row r="33" spans="1:117" x14ac:dyDescent="0.3">
      <c r="A33" s="349" t="s">
        <v>1036</v>
      </c>
      <c r="B33" s="224" t="s">
        <v>1058</v>
      </c>
      <c r="C33" s="231" t="s">
        <v>1101</v>
      </c>
      <c r="D33" s="225" t="s">
        <v>946</v>
      </c>
      <c r="E33" s="226"/>
      <c r="F33" s="226"/>
      <c r="G33" s="226"/>
      <c r="H33" s="226"/>
      <c r="J33" s="232">
        <f t="shared" si="0"/>
        <v>16</v>
      </c>
      <c r="K33" s="236"/>
      <c r="L33" s="236"/>
      <c r="M33" s="232">
        <f t="shared" si="1"/>
        <v>0</v>
      </c>
      <c r="O33" s="252"/>
      <c r="P33" s="236"/>
      <c r="Q33" s="236"/>
      <c r="R33" s="232"/>
      <c r="T33" s="252">
        <v>16</v>
      </c>
      <c r="U33" s="236"/>
      <c r="V33" s="236"/>
      <c r="W33" s="232"/>
      <c r="Y33" s="252"/>
      <c r="Z33" s="236"/>
      <c r="AA33" s="236"/>
      <c r="AB33" s="232"/>
      <c r="AD33" s="232"/>
      <c r="AE33" s="236"/>
      <c r="AF33" s="236"/>
      <c r="AG33" s="232"/>
      <c r="AH33" s="232" t="s">
        <v>1010</v>
      </c>
      <c r="AJ33" s="232">
        <f t="shared" si="10"/>
        <v>0</v>
      </c>
      <c r="AK33" s="344"/>
      <c r="AL33" s="236"/>
      <c r="AM33" s="232">
        <f t="shared" si="11"/>
        <v>0</v>
      </c>
      <c r="AN33" s="208"/>
      <c r="AO33" s="252"/>
      <c r="AP33" s="236"/>
      <c r="AQ33" s="236"/>
      <c r="AR33" s="232"/>
      <c r="AT33" s="252"/>
      <c r="AU33" s="236"/>
      <c r="AV33" s="236"/>
      <c r="AW33" s="232"/>
      <c r="AY33" s="252"/>
      <c r="AZ33" s="236"/>
      <c r="BA33" s="236"/>
      <c r="BB33" s="232"/>
      <c r="BD33" s="232"/>
      <c r="BE33" s="236"/>
      <c r="BF33" s="236"/>
      <c r="BG33" s="232"/>
      <c r="BH33" s="232"/>
      <c r="BI33" s="232"/>
      <c r="BL33" s="232">
        <f t="shared" si="12"/>
        <v>0</v>
      </c>
      <c r="BM33" s="344"/>
      <c r="BN33" s="236"/>
      <c r="BO33" s="232">
        <f t="shared" si="13"/>
        <v>0</v>
      </c>
      <c r="BP33" s="208"/>
      <c r="BQ33" s="252"/>
      <c r="BR33" s="236"/>
      <c r="BS33" s="236"/>
      <c r="BT33" s="232"/>
      <c r="BV33" s="252"/>
      <c r="BW33" s="236"/>
      <c r="BX33" s="236"/>
      <c r="BY33" s="232"/>
      <c r="CA33" s="252"/>
      <c r="CB33" s="236"/>
      <c r="CC33" s="236"/>
      <c r="CD33" s="232"/>
      <c r="CF33" s="232"/>
      <c r="CG33" s="236"/>
      <c r="CH33" s="236"/>
      <c r="CI33" s="232"/>
      <c r="CJ33" s="232"/>
      <c r="CK33" s="232">
        <f t="shared" si="15"/>
        <v>0</v>
      </c>
      <c r="CL33" s="236"/>
      <c r="CM33" s="236"/>
      <c r="CN33" s="232">
        <f t="shared" si="16"/>
        <v>0</v>
      </c>
      <c r="CP33" s="252"/>
      <c r="CQ33" s="236"/>
      <c r="CR33" s="236"/>
      <c r="CS33" s="232"/>
      <c r="CU33" s="252"/>
      <c r="CV33" s="236"/>
      <c r="CW33" s="236"/>
      <c r="CX33" s="232"/>
      <c r="CZ33" s="252"/>
      <c r="DA33" s="236"/>
      <c r="DB33" s="236"/>
      <c r="DC33" s="232"/>
      <c r="DE33" s="232"/>
      <c r="DF33" s="236"/>
      <c r="DG33" s="236"/>
      <c r="DH33" s="232"/>
      <c r="DJ33" s="232">
        <f>SUM(J33,AJ33,BL33,CK33)</f>
        <v>16</v>
      </c>
      <c r="DK33" s="236"/>
      <c r="DL33" s="236"/>
      <c r="DM33" s="232">
        <f>SUM(M33,AM33,BO33,CN33)</f>
        <v>0</v>
      </c>
    </row>
    <row r="34" spans="1:117" x14ac:dyDescent="0.3">
      <c r="A34" s="349" t="s">
        <v>1037</v>
      </c>
      <c r="B34" s="224" t="s">
        <v>1059</v>
      </c>
      <c r="C34" s="231" t="s">
        <v>1103</v>
      </c>
      <c r="D34" s="225" t="s">
        <v>946</v>
      </c>
      <c r="E34" s="226"/>
      <c r="F34" s="226"/>
      <c r="G34" s="226"/>
      <c r="H34" s="226"/>
      <c r="J34" s="232">
        <f t="shared" si="0"/>
        <v>28</v>
      </c>
      <c r="K34" s="236"/>
      <c r="L34" s="236"/>
      <c r="M34" s="232"/>
      <c r="O34" s="252"/>
      <c r="P34" s="236"/>
      <c r="Q34" s="236"/>
      <c r="R34" s="232"/>
      <c r="T34" s="252"/>
      <c r="U34" s="236"/>
      <c r="V34" s="236"/>
      <c r="W34" s="232"/>
      <c r="Y34" s="252">
        <v>10</v>
      </c>
      <c r="Z34" s="236"/>
      <c r="AA34" s="236"/>
      <c r="AB34" s="232"/>
      <c r="AD34" s="232">
        <v>18</v>
      </c>
      <c r="AE34" s="236"/>
      <c r="AF34" s="236"/>
      <c r="AG34" s="232"/>
      <c r="AH34" s="232" t="s">
        <v>989</v>
      </c>
      <c r="AJ34" s="232"/>
      <c r="AK34" s="344"/>
      <c r="AL34" s="236"/>
      <c r="AM34" s="232"/>
      <c r="AN34" s="208"/>
      <c r="AO34" s="252"/>
      <c r="AP34" s="236"/>
      <c r="AQ34" s="236"/>
      <c r="AR34" s="232"/>
      <c r="AT34" s="252"/>
      <c r="AU34" s="236"/>
      <c r="AV34" s="236"/>
      <c r="AW34" s="232"/>
      <c r="AY34" s="252"/>
      <c r="AZ34" s="236"/>
      <c r="BA34" s="236"/>
      <c r="BB34" s="232"/>
      <c r="BD34" s="232"/>
      <c r="BE34" s="236"/>
      <c r="BF34" s="236"/>
      <c r="BG34" s="232"/>
      <c r="BH34" s="232"/>
      <c r="BI34" s="232"/>
      <c r="BL34" s="232"/>
      <c r="BM34" s="344"/>
      <c r="BN34" s="236"/>
      <c r="BO34" s="232"/>
      <c r="BP34" s="208"/>
      <c r="BQ34" s="252"/>
      <c r="BR34" s="236"/>
      <c r="BS34" s="236"/>
      <c r="BT34" s="232"/>
      <c r="BV34" s="252"/>
      <c r="BW34" s="236"/>
      <c r="BX34" s="236"/>
      <c r="BY34" s="232"/>
      <c r="CA34" s="252"/>
      <c r="CB34" s="236"/>
      <c r="CC34" s="236"/>
      <c r="CD34" s="232"/>
      <c r="CF34" s="232"/>
      <c r="CG34" s="236"/>
      <c r="CH34" s="236"/>
      <c r="CI34" s="232"/>
      <c r="CJ34" s="232"/>
      <c r="CK34" s="232"/>
      <c r="CL34" s="236"/>
      <c r="CM34" s="236"/>
      <c r="CN34" s="232"/>
      <c r="CP34" s="252"/>
      <c r="CQ34" s="236"/>
      <c r="CR34" s="236"/>
      <c r="CS34" s="232"/>
      <c r="CU34" s="252"/>
      <c r="CV34" s="236"/>
      <c r="CW34" s="236"/>
      <c r="CX34" s="232"/>
      <c r="CZ34" s="252"/>
      <c r="DA34" s="236"/>
      <c r="DB34" s="236"/>
      <c r="DC34" s="232"/>
      <c r="DE34" s="232"/>
      <c r="DF34" s="236"/>
      <c r="DG34" s="236"/>
      <c r="DH34" s="232"/>
      <c r="DJ34" s="232">
        <f t="shared" ref="DJ34:DJ35" si="17">SUM(J34,AJ34,BL34,CK34)</f>
        <v>28</v>
      </c>
      <c r="DK34" s="236"/>
      <c r="DL34" s="236"/>
      <c r="DM34" s="232"/>
    </row>
    <row r="35" spans="1:117" x14ac:dyDescent="0.3">
      <c r="A35" s="349" t="s">
        <v>1038</v>
      </c>
      <c r="B35" s="224" t="s">
        <v>1058</v>
      </c>
      <c r="C35" s="231" t="s">
        <v>1103</v>
      </c>
      <c r="D35" s="225" t="s">
        <v>946</v>
      </c>
      <c r="E35" s="226"/>
      <c r="F35" s="226"/>
      <c r="G35" s="226"/>
      <c r="H35" s="226"/>
      <c r="J35" s="232">
        <f t="shared" si="0"/>
        <v>28</v>
      </c>
      <c r="K35" s="236"/>
      <c r="L35" s="236"/>
      <c r="M35" s="232"/>
      <c r="O35" s="252"/>
      <c r="P35" s="236"/>
      <c r="Q35" s="236"/>
      <c r="R35" s="232"/>
      <c r="T35" s="252"/>
      <c r="U35" s="236"/>
      <c r="V35" s="236"/>
      <c r="W35" s="232"/>
      <c r="Y35" s="252">
        <v>10</v>
      </c>
      <c r="Z35" s="236"/>
      <c r="AA35" s="236"/>
      <c r="AB35" s="232"/>
      <c r="AD35" s="232">
        <v>18</v>
      </c>
      <c r="AE35" s="236"/>
      <c r="AF35" s="236"/>
      <c r="AG35" s="232"/>
      <c r="AH35" s="232" t="s">
        <v>1010</v>
      </c>
      <c r="AJ35" s="232"/>
      <c r="AK35" s="344"/>
      <c r="AL35" s="236"/>
      <c r="AM35" s="232"/>
      <c r="AN35" s="208"/>
      <c r="AO35" s="252"/>
      <c r="AP35" s="236"/>
      <c r="AQ35" s="236"/>
      <c r="AR35" s="232"/>
      <c r="AT35" s="252"/>
      <c r="AU35" s="236"/>
      <c r="AV35" s="236"/>
      <c r="AW35" s="232"/>
      <c r="AY35" s="252"/>
      <c r="AZ35" s="236"/>
      <c r="BA35" s="236"/>
      <c r="BB35" s="232"/>
      <c r="BD35" s="232"/>
      <c r="BE35" s="236"/>
      <c r="BF35" s="236"/>
      <c r="BG35" s="232"/>
      <c r="BH35" s="232"/>
      <c r="BI35" s="232"/>
      <c r="BL35" s="232"/>
      <c r="BM35" s="344"/>
      <c r="BN35" s="236"/>
      <c r="BO35" s="232"/>
      <c r="BP35" s="208"/>
      <c r="BQ35" s="252"/>
      <c r="BR35" s="236"/>
      <c r="BS35" s="236"/>
      <c r="BT35" s="232"/>
      <c r="BV35" s="252"/>
      <c r="BW35" s="236"/>
      <c r="BX35" s="236"/>
      <c r="BY35" s="232"/>
      <c r="CA35" s="252"/>
      <c r="CB35" s="236"/>
      <c r="CC35" s="236"/>
      <c r="CD35" s="232"/>
      <c r="CF35" s="232"/>
      <c r="CG35" s="236"/>
      <c r="CH35" s="236"/>
      <c r="CI35" s="232"/>
      <c r="CJ35" s="232"/>
      <c r="CK35" s="232"/>
      <c r="CL35" s="236"/>
      <c r="CM35" s="236"/>
      <c r="CN35" s="232"/>
      <c r="CP35" s="252"/>
      <c r="CQ35" s="236"/>
      <c r="CR35" s="236"/>
      <c r="CS35" s="232"/>
      <c r="CU35" s="252"/>
      <c r="CV35" s="236"/>
      <c r="CW35" s="236"/>
      <c r="CX35" s="232"/>
      <c r="CZ35" s="252"/>
      <c r="DA35" s="236"/>
      <c r="DB35" s="236"/>
      <c r="DC35" s="232"/>
      <c r="DE35" s="232"/>
      <c r="DF35" s="236"/>
      <c r="DG35" s="236"/>
      <c r="DH35" s="232"/>
      <c r="DJ35" s="232">
        <f t="shared" si="17"/>
        <v>28</v>
      </c>
      <c r="DK35" s="236"/>
      <c r="DL35" s="236"/>
      <c r="DM35" s="232"/>
    </row>
    <row r="36" spans="1:117" x14ac:dyDescent="0.3">
      <c r="A36" s="349" t="s">
        <v>1041</v>
      </c>
      <c r="B36" s="224" t="s">
        <v>1060</v>
      </c>
      <c r="C36" s="231" t="s">
        <v>1114</v>
      </c>
      <c r="D36" s="225" t="s">
        <v>946</v>
      </c>
      <c r="E36" s="226"/>
      <c r="F36" s="226"/>
      <c r="G36" s="226"/>
      <c r="H36" s="226"/>
      <c r="J36" s="232">
        <f t="shared" si="0"/>
        <v>61</v>
      </c>
      <c r="K36" s="236"/>
      <c r="L36" s="236"/>
      <c r="M36" s="232">
        <f t="shared" si="1"/>
        <v>0</v>
      </c>
      <c r="O36" s="232"/>
      <c r="P36" s="236"/>
      <c r="Q36" s="236"/>
      <c r="R36" s="232"/>
      <c r="T36" s="232">
        <v>24</v>
      </c>
      <c r="U36" s="236"/>
      <c r="V36" s="236"/>
      <c r="W36" s="232"/>
      <c r="Y36" s="232">
        <v>10</v>
      </c>
      <c r="Z36" s="236"/>
      <c r="AA36" s="236"/>
      <c r="AB36" s="232"/>
      <c r="AD36" s="232">
        <v>27</v>
      </c>
      <c r="AE36" s="236"/>
      <c r="AF36" s="236"/>
      <c r="AG36" s="232"/>
      <c r="AH36" s="232" t="s">
        <v>989</v>
      </c>
      <c r="AJ36" s="232">
        <f t="shared" si="10"/>
        <v>38</v>
      </c>
      <c r="AK36" s="344"/>
      <c r="AL36" s="236"/>
      <c r="AM36" s="232">
        <f t="shared" si="11"/>
        <v>0</v>
      </c>
      <c r="AN36" s="208"/>
      <c r="AO36" s="232"/>
      <c r="AP36" s="236"/>
      <c r="AQ36" s="236"/>
      <c r="AR36" s="232"/>
      <c r="AT36" s="232">
        <v>18</v>
      </c>
      <c r="AU36" s="236"/>
      <c r="AV36" s="236"/>
      <c r="AW36" s="232"/>
      <c r="AY36" s="232">
        <v>10</v>
      </c>
      <c r="AZ36" s="236"/>
      <c r="BA36" s="236"/>
      <c r="BB36" s="232"/>
      <c r="BD36" s="232">
        <v>10</v>
      </c>
      <c r="BE36" s="236"/>
      <c r="BF36" s="236"/>
      <c r="BG36" s="232"/>
      <c r="BH36" s="232" t="s">
        <v>991</v>
      </c>
      <c r="BI36" s="232"/>
      <c r="BL36" s="232">
        <f t="shared" si="12"/>
        <v>0</v>
      </c>
      <c r="BM36" s="344"/>
      <c r="BN36" s="236"/>
      <c r="BO36" s="232">
        <f t="shared" si="13"/>
        <v>0</v>
      </c>
      <c r="BP36" s="208"/>
      <c r="BQ36" s="232"/>
      <c r="BR36" s="236"/>
      <c r="BS36" s="236"/>
      <c r="BT36" s="232"/>
      <c r="BV36" s="232"/>
      <c r="BW36" s="236"/>
      <c r="BX36" s="236"/>
      <c r="BY36" s="232"/>
      <c r="CA36" s="232"/>
      <c r="CB36" s="236"/>
      <c r="CC36" s="236"/>
      <c r="CD36" s="232"/>
      <c r="CF36" s="232"/>
      <c r="CG36" s="236"/>
      <c r="CH36" s="236"/>
      <c r="CI36" s="232"/>
      <c r="CJ36" s="232"/>
      <c r="CK36" s="232">
        <f t="shared" si="15"/>
        <v>0</v>
      </c>
      <c r="CL36" s="236"/>
      <c r="CM36" s="236"/>
      <c r="CN36" s="232">
        <f t="shared" si="16"/>
        <v>0</v>
      </c>
      <c r="CP36" s="232"/>
      <c r="CQ36" s="236"/>
      <c r="CR36" s="236"/>
      <c r="CS36" s="232"/>
      <c r="CU36" s="232"/>
      <c r="CV36" s="236"/>
      <c r="CW36" s="236"/>
      <c r="CX36" s="232"/>
      <c r="CZ36" s="232"/>
      <c r="DA36" s="236"/>
      <c r="DB36" s="236"/>
      <c r="DC36" s="232"/>
      <c r="DE36" s="232"/>
      <c r="DF36" s="236"/>
      <c r="DG36" s="236"/>
      <c r="DH36" s="232"/>
      <c r="DJ36" s="232">
        <f t="shared" ref="DJ36:DJ53" si="18">SUM(J36,AJ36,BL36,CK36)</f>
        <v>99</v>
      </c>
      <c r="DK36" s="236"/>
      <c r="DL36" s="236"/>
      <c r="DM36" s="232">
        <f t="shared" ref="DM36:DM49" si="19">SUM(M36,AM36,BO36,CN36)</f>
        <v>0</v>
      </c>
    </row>
    <row r="37" spans="1:117" x14ac:dyDescent="0.3">
      <c r="A37" s="349" t="s">
        <v>1119</v>
      </c>
      <c r="B37" s="224" t="s">
        <v>1120</v>
      </c>
      <c r="C37" s="231" t="s">
        <v>1121</v>
      </c>
      <c r="D37" s="225" t="s">
        <v>946</v>
      </c>
      <c r="E37" s="226"/>
      <c r="F37" s="226"/>
      <c r="G37" s="226"/>
      <c r="H37" s="226"/>
      <c r="J37" s="232">
        <f t="shared" si="0"/>
        <v>13</v>
      </c>
      <c r="K37" s="236"/>
      <c r="L37" s="236"/>
      <c r="M37" s="232"/>
      <c r="O37" s="232"/>
      <c r="P37" s="236"/>
      <c r="Q37" s="236"/>
      <c r="R37" s="232"/>
      <c r="T37" s="232">
        <v>8</v>
      </c>
      <c r="U37" s="236"/>
      <c r="V37" s="236"/>
      <c r="W37" s="232"/>
      <c r="Y37" s="232">
        <v>5</v>
      </c>
      <c r="Z37" s="236"/>
      <c r="AA37" s="236"/>
      <c r="AB37" s="232"/>
      <c r="AD37" s="232"/>
      <c r="AE37" s="236"/>
      <c r="AF37" s="236"/>
      <c r="AG37" s="232"/>
      <c r="AH37" s="232" t="s">
        <v>1010</v>
      </c>
      <c r="AJ37" s="232"/>
      <c r="AK37" s="344"/>
      <c r="AL37" s="236"/>
      <c r="AM37" s="232"/>
      <c r="AN37" s="208"/>
      <c r="AO37" s="232"/>
      <c r="AP37" s="236"/>
      <c r="AQ37" s="236"/>
      <c r="AR37" s="232"/>
      <c r="AT37" s="232"/>
      <c r="AU37" s="236"/>
      <c r="AV37" s="236"/>
      <c r="AW37" s="232"/>
      <c r="AY37" s="232"/>
      <c r="AZ37" s="236"/>
      <c r="BA37" s="236"/>
      <c r="BB37" s="232"/>
      <c r="BD37" s="232"/>
      <c r="BE37" s="236"/>
      <c r="BF37" s="236"/>
      <c r="BG37" s="232"/>
      <c r="BH37" s="232"/>
      <c r="BI37" s="232"/>
      <c r="BL37" s="232"/>
      <c r="BM37" s="344"/>
      <c r="BN37" s="236"/>
      <c r="BO37" s="232"/>
      <c r="BP37" s="208"/>
      <c r="BQ37" s="232"/>
      <c r="BR37" s="236"/>
      <c r="BS37" s="236"/>
      <c r="BT37" s="232"/>
      <c r="BV37" s="232"/>
      <c r="BW37" s="236"/>
      <c r="BX37" s="236"/>
      <c r="BY37" s="232"/>
      <c r="CA37" s="232"/>
      <c r="CB37" s="236"/>
      <c r="CC37" s="236"/>
      <c r="CD37" s="232"/>
      <c r="CF37" s="232"/>
      <c r="CG37" s="236"/>
      <c r="CH37" s="236"/>
      <c r="CI37" s="232"/>
      <c r="CJ37" s="232"/>
      <c r="CK37" s="232"/>
      <c r="CL37" s="236"/>
      <c r="CM37" s="236"/>
      <c r="CN37" s="232"/>
      <c r="CP37" s="232"/>
      <c r="CQ37" s="236"/>
      <c r="CR37" s="236"/>
      <c r="CS37" s="232"/>
      <c r="CU37" s="232"/>
      <c r="CV37" s="236"/>
      <c r="CW37" s="236"/>
      <c r="CX37" s="232"/>
      <c r="CZ37" s="232"/>
      <c r="DA37" s="236"/>
      <c r="DB37" s="236"/>
      <c r="DC37" s="232"/>
      <c r="DE37" s="232"/>
      <c r="DF37" s="236"/>
      <c r="DG37" s="236"/>
      <c r="DH37" s="232"/>
      <c r="DJ37" s="232"/>
      <c r="DK37" s="236"/>
      <c r="DL37" s="236"/>
      <c r="DM37" s="232"/>
    </row>
    <row r="38" spans="1:117" x14ac:dyDescent="0.3">
      <c r="A38" s="349" t="s">
        <v>956</v>
      </c>
      <c r="B38" s="224" t="s">
        <v>1061</v>
      </c>
      <c r="C38" s="231" t="s">
        <v>1104</v>
      </c>
      <c r="D38" s="225" t="s">
        <v>946</v>
      </c>
      <c r="E38" s="226"/>
      <c r="F38" s="226"/>
      <c r="G38" s="226"/>
      <c r="H38" s="226"/>
      <c r="J38" s="232">
        <f t="shared" si="0"/>
        <v>62</v>
      </c>
      <c r="K38" s="236"/>
      <c r="L38" s="236"/>
      <c r="M38" s="232">
        <f t="shared" si="1"/>
        <v>0</v>
      </c>
      <c r="O38" s="232">
        <v>18</v>
      </c>
      <c r="P38" s="236"/>
      <c r="Q38" s="236"/>
      <c r="R38" s="232"/>
      <c r="T38" s="232">
        <v>16</v>
      </c>
      <c r="U38" s="236"/>
      <c r="V38" s="236"/>
      <c r="W38" s="232"/>
      <c r="Y38" s="232">
        <v>10</v>
      </c>
      <c r="Z38" s="236"/>
      <c r="AA38" s="236"/>
      <c r="AB38" s="232"/>
      <c r="AD38" s="232">
        <v>18</v>
      </c>
      <c r="AE38" s="236"/>
      <c r="AF38" s="236"/>
      <c r="AG38" s="232"/>
      <c r="AH38" s="232" t="s">
        <v>1010</v>
      </c>
      <c r="AJ38" s="232">
        <f t="shared" si="10"/>
        <v>28</v>
      </c>
      <c r="AK38" s="344"/>
      <c r="AL38" s="236"/>
      <c r="AM38" s="232">
        <f t="shared" si="11"/>
        <v>0</v>
      </c>
      <c r="AN38" s="208"/>
      <c r="AO38" s="232">
        <v>10</v>
      </c>
      <c r="AP38" s="236"/>
      <c r="AQ38" s="236"/>
      <c r="AR38" s="232"/>
      <c r="AT38" s="232">
        <v>18</v>
      </c>
      <c r="AU38" s="236"/>
      <c r="AV38" s="236"/>
      <c r="AW38" s="232"/>
      <c r="AY38" s="232"/>
      <c r="AZ38" s="236"/>
      <c r="BA38" s="236"/>
      <c r="BB38" s="232"/>
      <c r="BD38" s="232"/>
      <c r="BE38" s="236"/>
      <c r="BF38" s="236"/>
      <c r="BG38" s="232"/>
      <c r="BH38" s="232" t="s">
        <v>992</v>
      </c>
      <c r="BI38" s="232"/>
      <c r="BL38" s="232">
        <f t="shared" si="12"/>
        <v>0</v>
      </c>
      <c r="BM38" s="344"/>
      <c r="BN38" s="236"/>
      <c r="BO38" s="232">
        <f t="shared" si="13"/>
        <v>0</v>
      </c>
      <c r="BP38" s="208"/>
      <c r="BQ38" s="232"/>
      <c r="BR38" s="236"/>
      <c r="BS38" s="236"/>
      <c r="BT38" s="232"/>
      <c r="BV38" s="232"/>
      <c r="BW38" s="236"/>
      <c r="BX38" s="236"/>
      <c r="BY38" s="232"/>
      <c r="CA38" s="232"/>
      <c r="CB38" s="236"/>
      <c r="CC38" s="236"/>
      <c r="CD38" s="232"/>
      <c r="CF38" s="232"/>
      <c r="CG38" s="236"/>
      <c r="CH38" s="236"/>
      <c r="CI38" s="232"/>
      <c r="CJ38" s="232"/>
      <c r="CK38" s="232">
        <f t="shared" si="15"/>
        <v>0</v>
      </c>
      <c r="CL38" s="236"/>
      <c r="CM38" s="236"/>
      <c r="CN38" s="232">
        <f t="shared" si="16"/>
        <v>0</v>
      </c>
      <c r="CP38" s="232"/>
      <c r="CQ38" s="236"/>
      <c r="CR38" s="236"/>
      <c r="CS38" s="232"/>
      <c r="CU38" s="232"/>
      <c r="CV38" s="236"/>
      <c r="CW38" s="236"/>
      <c r="CX38" s="232"/>
      <c r="CZ38" s="232"/>
      <c r="DA38" s="236"/>
      <c r="DB38" s="236"/>
      <c r="DC38" s="232"/>
      <c r="DE38" s="232"/>
      <c r="DF38" s="236"/>
      <c r="DG38" s="236"/>
      <c r="DH38" s="232"/>
      <c r="DJ38" s="232">
        <f t="shared" si="18"/>
        <v>90</v>
      </c>
      <c r="DK38" s="236"/>
      <c r="DL38" s="236"/>
      <c r="DM38" s="232">
        <f t="shared" si="19"/>
        <v>0</v>
      </c>
    </row>
    <row r="39" spans="1:117" x14ac:dyDescent="0.3">
      <c r="A39" s="349" t="s">
        <v>957</v>
      </c>
      <c r="B39" s="224" t="s">
        <v>1062</v>
      </c>
      <c r="C39" s="231" t="s">
        <v>1112</v>
      </c>
      <c r="D39" s="225" t="s">
        <v>946</v>
      </c>
      <c r="E39" s="226"/>
      <c r="F39" s="226"/>
      <c r="G39" s="226"/>
      <c r="H39" s="226"/>
      <c r="J39" s="232">
        <f t="shared" si="0"/>
        <v>31</v>
      </c>
      <c r="K39" s="236"/>
      <c r="L39" s="236"/>
      <c r="M39" s="232">
        <f t="shared" si="1"/>
        <v>0</v>
      </c>
      <c r="O39" s="232">
        <v>9</v>
      </c>
      <c r="P39" s="236"/>
      <c r="Q39" s="236"/>
      <c r="R39" s="232"/>
      <c r="T39" s="232">
        <v>8</v>
      </c>
      <c r="U39" s="236"/>
      <c r="V39" s="236"/>
      <c r="W39" s="232"/>
      <c r="Y39" s="232">
        <v>5</v>
      </c>
      <c r="Z39" s="236"/>
      <c r="AA39" s="236"/>
      <c r="AB39" s="232"/>
      <c r="AD39" s="252">
        <v>9</v>
      </c>
      <c r="AE39" s="236"/>
      <c r="AF39" s="236"/>
      <c r="AG39" s="232"/>
      <c r="AH39" s="232" t="s">
        <v>1010</v>
      </c>
      <c r="AJ39" s="232">
        <f t="shared" si="10"/>
        <v>14</v>
      </c>
      <c r="AK39" s="344"/>
      <c r="AL39" s="236"/>
      <c r="AM39" s="232">
        <f t="shared" si="11"/>
        <v>0</v>
      </c>
      <c r="AN39" s="208"/>
      <c r="AO39" s="232">
        <v>5</v>
      </c>
      <c r="AP39" s="236"/>
      <c r="AQ39" s="236"/>
      <c r="AR39" s="232"/>
      <c r="AT39" s="232">
        <v>9</v>
      </c>
      <c r="AU39" s="236"/>
      <c r="AV39" s="236"/>
      <c r="AW39" s="232"/>
      <c r="AY39" s="232"/>
      <c r="AZ39" s="236"/>
      <c r="BA39" s="236"/>
      <c r="BB39" s="232"/>
      <c r="BD39" s="252"/>
      <c r="BE39" s="236"/>
      <c r="BF39" s="236"/>
      <c r="BG39" s="232"/>
      <c r="BH39" s="232" t="s">
        <v>989</v>
      </c>
      <c r="BI39" s="232"/>
      <c r="BL39" s="232">
        <f t="shared" si="12"/>
        <v>0</v>
      </c>
      <c r="BM39" s="344"/>
      <c r="BN39" s="236"/>
      <c r="BO39" s="232">
        <f t="shared" si="13"/>
        <v>0</v>
      </c>
      <c r="BP39" s="208"/>
      <c r="BQ39" s="232"/>
      <c r="BR39" s="236"/>
      <c r="BS39" s="236"/>
      <c r="BT39" s="232"/>
      <c r="BV39" s="232"/>
      <c r="BW39" s="236"/>
      <c r="BX39" s="236"/>
      <c r="BY39" s="232"/>
      <c r="CA39" s="232"/>
      <c r="CB39" s="236"/>
      <c r="CC39" s="236"/>
      <c r="CD39" s="232"/>
      <c r="CF39" s="252"/>
      <c r="CG39" s="236"/>
      <c r="CH39" s="236"/>
      <c r="CI39" s="232"/>
      <c r="CJ39" s="252"/>
      <c r="CK39" s="232">
        <f t="shared" si="15"/>
        <v>0</v>
      </c>
      <c r="CL39" s="236"/>
      <c r="CM39" s="236"/>
      <c r="CN39" s="232">
        <f t="shared" si="16"/>
        <v>0</v>
      </c>
      <c r="CP39" s="232"/>
      <c r="CQ39" s="236"/>
      <c r="CR39" s="236"/>
      <c r="CS39" s="232"/>
      <c r="CU39" s="232"/>
      <c r="CV39" s="236"/>
      <c r="CW39" s="236"/>
      <c r="CX39" s="232"/>
      <c r="CZ39" s="232"/>
      <c r="DA39" s="236"/>
      <c r="DB39" s="236"/>
      <c r="DC39" s="232"/>
      <c r="DE39" s="252"/>
      <c r="DF39" s="236"/>
      <c r="DG39" s="236"/>
      <c r="DH39" s="232"/>
      <c r="DJ39" s="232">
        <f t="shared" si="18"/>
        <v>45</v>
      </c>
      <c r="DK39" s="236"/>
      <c r="DL39" s="236"/>
      <c r="DM39" s="232">
        <f t="shared" si="19"/>
        <v>0</v>
      </c>
    </row>
    <row r="40" spans="1:117" x14ac:dyDescent="0.3">
      <c r="A40" s="349" t="s">
        <v>958</v>
      </c>
      <c r="B40" s="224" t="s">
        <v>1063</v>
      </c>
      <c r="C40" s="231" t="s">
        <v>1112</v>
      </c>
      <c r="D40" s="225" t="s">
        <v>946</v>
      </c>
      <c r="E40" s="226"/>
      <c r="F40" s="226"/>
      <c r="G40" s="226"/>
      <c r="H40" s="226"/>
      <c r="J40" s="232">
        <f t="shared" si="0"/>
        <v>31</v>
      </c>
      <c r="K40" s="236"/>
      <c r="L40" s="236"/>
      <c r="M40" s="232">
        <f t="shared" si="1"/>
        <v>0</v>
      </c>
      <c r="O40" s="232">
        <v>9</v>
      </c>
      <c r="P40" s="236"/>
      <c r="Q40" s="236"/>
      <c r="R40" s="232"/>
      <c r="T40" s="232">
        <v>8</v>
      </c>
      <c r="U40" s="236"/>
      <c r="V40" s="236"/>
      <c r="W40" s="232"/>
      <c r="Y40" s="232">
        <v>5</v>
      </c>
      <c r="Z40" s="236"/>
      <c r="AA40" s="236"/>
      <c r="AB40" s="232"/>
      <c r="AD40" s="252">
        <v>9</v>
      </c>
      <c r="AE40" s="236"/>
      <c r="AF40" s="236"/>
      <c r="AG40" s="232"/>
      <c r="AH40" s="232" t="s">
        <v>1115</v>
      </c>
      <c r="AJ40" s="232">
        <f t="shared" ref="AJ40:AJ45" si="20">SUM(AO40,AT40,AY40,BD40)</f>
        <v>14</v>
      </c>
      <c r="AK40" s="344"/>
      <c r="AL40" s="236"/>
      <c r="AM40" s="232">
        <f t="shared" ref="AM40:AM45" si="21">SUM(AR40,AW40,BB40,BG40)</f>
        <v>0</v>
      </c>
      <c r="AN40" s="208"/>
      <c r="AO40" s="232">
        <v>5</v>
      </c>
      <c r="AP40" s="236"/>
      <c r="AQ40" s="236"/>
      <c r="AR40" s="232"/>
      <c r="AT40" s="232">
        <v>9</v>
      </c>
      <c r="AU40" s="236"/>
      <c r="AV40" s="236"/>
      <c r="AW40" s="232"/>
      <c r="AY40" s="232"/>
      <c r="AZ40" s="236"/>
      <c r="BA40" s="236"/>
      <c r="BB40" s="232"/>
      <c r="BD40" s="232"/>
      <c r="BE40" s="236"/>
      <c r="BF40" s="236"/>
      <c r="BG40" s="232"/>
      <c r="BH40" s="232" t="s">
        <v>990</v>
      </c>
      <c r="BI40" s="232"/>
      <c r="BL40" s="232">
        <f t="shared" si="12"/>
        <v>14</v>
      </c>
      <c r="BM40" s="344"/>
      <c r="BN40" s="236"/>
      <c r="BO40" s="232">
        <f t="shared" si="13"/>
        <v>0</v>
      </c>
      <c r="BP40" s="208"/>
      <c r="BQ40" s="232">
        <v>5</v>
      </c>
      <c r="BR40" s="236"/>
      <c r="BS40" s="236"/>
      <c r="BT40" s="232"/>
      <c r="BV40" s="232">
        <v>9</v>
      </c>
      <c r="BW40" s="236"/>
      <c r="BX40" s="236"/>
      <c r="BY40" s="232"/>
      <c r="CA40" s="232"/>
      <c r="CB40" s="236"/>
      <c r="CC40" s="236"/>
      <c r="CD40" s="232"/>
      <c r="CF40" s="232"/>
      <c r="CG40" s="236"/>
      <c r="CH40" s="236"/>
      <c r="CI40" s="232"/>
      <c r="CJ40" s="232"/>
      <c r="CK40" s="232">
        <f t="shared" si="15"/>
        <v>0</v>
      </c>
      <c r="CL40" s="236"/>
      <c r="CM40" s="236"/>
      <c r="CN40" s="232">
        <f t="shared" si="16"/>
        <v>0</v>
      </c>
      <c r="CP40" s="232"/>
      <c r="CQ40" s="236"/>
      <c r="CR40" s="236"/>
      <c r="CS40" s="232"/>
      <c r="CU40" s="232"/>
      <c r="CV40" s="236"/>
      <c r="CW40" s="236"/>
      <c r="CX40" s="232"/>
      <c r="CZ40" s="232"/>
      <c r="DA40" s="236"/>
      <c r="DB40" s="236"/>
      <c r="DC40" s="232"/>
      <c r="DE40" s="232"/>
      <c r="DF40" s="236"/>
      <c r="DG40" s="236"/>
      <c r="DH40" s="232"/>
      <c r="DJ40" s="232">
        <f t="shared" si="18"/>
        <v>59</v>
      </c>
      <c r="DK40" s="236"/>
      <c r="DL40" s="236"/>
      <c r="DM40" s="232">
        <f t="shared" si="19"/>
        <v>0</v>
      </c>
    </row>
    <row r="41" spans="1:117" x14ac:dyDescent="0.3">
      <c r="A41" s="349" t="s">
        <v>1070</v>
      </c>
      <c r="B41" s="224" t="s">
        <v>1063</v>
      </c>
      <c r="C41" s="231" t="s">
        <v>1098</v>
      </c>
      <c r="D41" s="225" t="s">
        <v>946</v>
      </c>
      <c r="E41" s="226"/>
      <c r="F41" s="226"/>
      <c r="G41" s="226"/>
      <c r="H41" s="226"/>
      <c r="J41" s="232"/>
      <c r="K41" s="236"/>
      <c r="L41" s="236"/>
      <c r="M41" s="232"/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52"/>
      <c r="AE41" s="236"/>
      <c r="AF41" s="236"/>
      <c r="AG41" s="232"/>
      <c r="AH41" s="232"/>
      <c r="AJ41" s="232"/>
      <c r="AK41" s="344"/>
      <c r="AL41" s="236"/>
      <c r="AM41" s="232"/>
      <c r="AN41" s="208"/>
      <c r="AO41" s="232"/>
      <c r="AP41" s="236"/>
      <c r="AQ41" s="236"/>
      <c r="AR41" s="232"/>
      <c r="AT41" s="232"/>
      <c r="AU41" s="236"/>
      <c r="AV41" s="236"/>
      <c r="AW41" s="232"/>
      <c r="AY41" s="232"/>
      <c r="AZ41" s="236"/>
      <c r="BA41" s="236"/>
      <c r="BB41" s="232"/>
      <c r="BD41" s="232"/>
      <c r="BE41" s="236"/>
      <c r="BF41" s="236"/>
      <c r="BG41" s="232"/>
      <c r="BH41" s="232"/>
      <c r="BI41" s="232"/>
      <c r="BL41" s="232">
        <f t="shared" si="12"/>
        <v>18</v>
      </c>
      <c r="BM41" s="344"/>
      <c r="BN41" s="236"/>
      <c r="BO41" s="232"/>
      <c r="BP41" s="208"/>
      <c r="BQ41" s="232"/>
      <c r="BR41" s="236"/>
      <c r="BS41" s="236"/>
      <c r="BT41" s="232"/>
      <c r="BV41" s="232">
        <v>18</v>
      </c>
      <c r="BW41" s="236"/>
      <c r="BX41" s="236"/>
      <c r="BY41" s="232"/>
      <c r="CA41" s="232"/>
      <c r="CB41" s="236"/>
      <c r="CC41" s="236"/>
      <c r="CD41" s="232"/>
      <c r="CF41" s="232"/>
      <c r="CG41" s="236"/>
      <c r="CH41" s="236"/>
      <c r="CI41" s="232"/>
      <c r="CJ41" s="232"/>
      <c r="CK41" s="232"/>
      <c r="CL41" s="236"/>
      <c r="CM41" s="236"/>
      <c r="CN41" s="232"/>
      <c r="CP41" s="232"/>
      <c r="CQ41" s="236"/>
      <c r="CR41" s="236"/>
      <c r="CS41" s="232"/>
      <c r="CU41" s="232"/>
      <c r="CV41" s="236"/>
      <c r="CW41" s="236"/>
      <c r="CX41" s="232"/>
      <c r="CZ41" s="232"/>
      <c r="DA41" s="236"/>
      <c r="DB41" s="236"/>
      <c r="DC41" s="232"/>
      <c r="DE41" s="232"/>
      <c r="DF41" s="236"/>
      <c r="DG41" s="236"/>
      <c r="DH41" s="232"/>
      <c r="DJ41" s="232">
        <f t="shared" si="18"/>
        <v>18</v>
      </c>
      <c r="DK41" s="236"/>
      <c r="DL41" s="236"/>
      <c r="DM41" s="232"/>
    </row>
    <row r="42" spans="1:117" x14ac:dyDescent="0.3">
      <c r="A42" s="349" t="s">
        <v>959</v>
      </c>
      <c r="B42" s="224" t="s">
        <v>1064</v>
      </c>
      <c r="C42" s="231" t="s">
        <v>1112</v>
      </c>
      <c r="D42" s="225" t="s">
        <v>946</v>
      </c>
      <c r="E42" s="226"/>
      <c r="F42" s="226"/>
      <c r="G42" s="226"/>
      <c r="H42" s="226"/>
      <c r="J42" s="232">
        <f t="shared" ref="J42:J50" si="22">SUM(O42,T42,Y42,AD42)</f>
        <v>31</v>
      </c>
      <c r="K42" s="236"/>
      <c r="L42" s="236"/>
      <c r="M42" s="232">
        <f t="shared" ref="M42:M49" si="23">SUM(R42,W42,AB42,AG42)</f>
        <v>0</v>
      </c>
      <c r="O42" s="232">
        <v>9</v>
      </c>
      <c r="P42" s="236"/>
      <c r="Q42" s="236"/>
      <c r="R42" s="232"/>
      <c r="T42" s="232">
        <v>8</v>
      </c>
      <c r="U42" s="236"/>
      <c r="V42" s="236"/>
      <c r="W42" s="232"/>
      <c r="Y42" s="232">
        <v>5</v>
      </c>
      <c r="Z42" s="236"/>
      <c r="AA42" s="236"/>
      <c r="AB42" s="232"/>
      <c r="AD42" s="252">
        <v>9</v>
      </c>
      <c r="AE42" s="236"/>
      <c r="AF42" s="236"/>
      <c r="AG42" s="232"/>
      <c r="AH42" s="232" t="s">
        <v>1116</v>
      </c>
      <c r="AJ42" s="232">
        <f t="shared" si="20"/>
        <v>14</v>
      </c>
      <c r="AK42" s="344"/>
      <c r="AL42" s="236"/>
      <c r="AM42" s="232">
        <f t="shared" si="21"/>
        <v>0</v>
      </c>
      <c r="AN42" s="208"/>
      <c r="AO42" s="232">
        <v>5</v>
      </c>
      <c r="AP42" s="236"/>
      <c r="AQ42" s="236"/>
      <c r="AR42" s="232"/>
      <c r="AT42" s="232">
        <v>9</v>
      </c>
      <c r="AU42" s="236"/>
      <c r="AV42" s="236"/>
      <c r="AW42" s="232"/>
      <c r="AY42" s="232"/>
      <c r="AZ42" s="236"/>
      <c r="BA42" s="236"/>
      <c r="BB42" s="232"/>
      <c r="BD42" s="232"/>
      <c r="BE42" s="236"/>
      <c r="BF42" s="236"/>
      <c r="BG42" s="232"/>
      <c r="BH42" s="232" t="s">
        <v>993</v>
      </c>
      <c r="BI42" s="232"/>
      <c r="BL42" s="232">
        <f t="shared" ref="BL42:BL49" si="24">SUM(BQ42,BV42,CA42,CF42)</f>
        <v>0</v>
      </c>
      <c r="BM42" s="344"/>
      <c r="BN42" s="236"/>
      <c r="BO42" s="232">
        <f t="shared" ref="BO42:BO49" si="25">SUM(BT42,BY42,CD42,CI42)</f>
        <v>0</v>
      </c>
      <c r="BP42" s="208"/>
      <c r="BQ42" s="232"/>
      <c r="BR42" s="236"/>
      <c r="BS42" s="236"/>
      <c r="BT42" s="232"/>
      <c r="BV42" s="232"/>
      <c r="BW42" s="236"/>
      <c r="BX42" s="236"/>
      <c r="BY42" s="232"/>
      <c r="CA42" s="232"/>
      <c r="CB42" s="236"/>
      <c r="CC42" s="236"/>
      <c r="CD42" s="232"/>
      <c r="CF42" s="232"/>
      <c r="CG42" s="236"/>
      <c r="CH42" s="236"/>
      <c r="CI42" s="232"/>
      <c r="CJ42" s="232"/>
      <c r="CK42" s="232">
        <f t="shared" ref="CK42:CK49" si="26">SUM(CP42,CU42,CZ42,DE42)</f>
        <v>0</v>
      </c>
      <c r="CL42" s="236"/>
      <c r="CM42" s="236"/>
      <c r="CN42" s="232">
        <f t="shared" ref="CN42:CN49" si="27">SUM(CS42,CX42,DC42,DH42)</f>
        <v>0</v>
      </c>
      <c r="CP42" s="232"/>
      <c r="CQ42" s="236"/>
      <c r="CR42" s="236"/>
      <c r="CS42" s="232"/>
      <c r="CU42" s="232"/>
      <c r="CV42" s="236"/>
      <c r="CW42" s="236"/>
      <c r="CX42" s="232"/>
      <c r="CZ42" s="232"/>
      <c r="DA42" s="236"/>
      <c r="DB42" s="236"/>
      <c r="DC42" s="232"/>
      <c r="DE42" s="232"/>
      <c r="DF42" s="236"/>
      <c r="DG42" s="236"/>
      <c r="DH42" s="232"/>
      <c r="DJ42" s="232">
        <f t="shared" si="18"/>
        <v>45</v>
      </c>
      <c r="DK42" s="236"/>
      <c r="DL42" s="236"/>
      <c r="DM42" s="232">
        <f t="shared" si="19"/>
        <v>0</v>
      </c>
    </row>
    <row r="43" spans="1:117" x14ac:dyDescent="0.3">
      <c r="A43" s="349" t="s">
        <v>960</v>
      </c>
      <c r="B43" s="224" t="s">
        <v>1065</v>
      </c>
      <c r="C43" s="231" t="s">
        <v>1125</v>
      </c>
      <c r="D43" s="225" t="s">
        <v>946</v>
      </c>
      <c r="E43" s="226"/>
      <c r="F43" s="226"/>
      <c r="G43" s="226"/>
      <c r="H43" s="226"/>
      <c r="J43" s="232">
        <f t="shared" si="22"/>
        <v>0</v>
      </c>
      <c r="K43" s="236"/>
      <c r="L43" s="236"/>
      <c r="M43" s="232">
        <f t="shared" si="23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52"/>
      <c r="AE43" s="236"/>
      <c r="AF43" s="236"/>
      <c r="AG43" s="232"/>
      <c r="AH43" s="232" t="s">
        <v>1117</v>
      </c>
      <c r="AJ43" s="232">
        <f t="shared" si="20"/>
        <v>14</v>
      </c>
      <c r="AK43" s="344"/>
      <c r="AL43" s="236"/>
      <c r="AM43" s="232">
        <f t="shared" si="21"/>
        <v>0</v>
      </c>
      <c r="AN43" s="208"/>
      <c r="AO43" s="232">
        <v>5</v>
      </c>
      <c r="AP43" s="236"/>
      <c r="AQ43" s="236"/>
      <c r="AR43" s="232"/>
      <c r="AT43" s="232">
        <v>9</v>
      </c>
      <c r="AU43" s="236"/>
      <c r="AV43" s="236"/>
      <c r="AW43" s="232"/>
      <c r="AY43" s="232"/>
      <c r="AZ43" s="236"/>
      <c r="BA43" s="236"/>
      <c r="BB43" s="232"/>
      <c r="BD43" s="232"/>
      <c r="BE43" s="236"/>
      <c r="BF43" s="236"/>
      <c r="BG43" s="232"/>
      <c r="BH43" s="232" t="s">
        <v>994</v>
      </c>
      <c r="BI43" s="232"/>
      <c r="BL43" s="232">
        <f t="shared" si="24"/>
        <v>0</v>
      </c>
      <c r="BM43" s="344"/>
      <c r="BN43" s="236"/>
      <c r="BO43" s="232">
        <f t="shared" si="25"/>
        <v>0</v>
      </c>
      <c r="BP43" s="208"/>
      <c r="BQ43" s="232"/>
      <c r="BR43" s="236"/>
      <c r="BS43" s="236"/>
      <c r="BT43" s="232"/>
      <c r="BV43" s="232"/>
      <c r="BW43" s="236"/>
      <c r="BX43" s="236"/>
      <c r="BY43" s="232"/>
      <c r="CA43" s="232"/>
      <c r="CB43" s="236"/>
      <c r="CC43" s="236"/>
      <c r="CD43" s="232"/>
      <c r="CF43" s="232"/>
      <c r="CG43" s="236"/>
      <c r="CH43" s="236"/>
      <c r="CI43" s="232"/>
      <c r="CJ43" s="232"/>
      <c r="CK43" s="232">
        <f t="shared" si="26"/>
        <v>0</v>
      </c>
      <c r="CL43" s="236"/>
      <c r="CM43" s="236"/>
      <c r="CN43" s="232">
        <f t="shared" si="27"/>
        <v>0</v>
      </c>
      <c r="CP43" s="232"/>
      <c r="CQ43" s="236"/>
      <c r="CR43" s="236"/>
      <c r="CS43" s="232"/>
      <c r="CU43" s="232"/>
      <c r="CV43" s="236"/>
      <c r="CW43" s="236"/>
      <c r="CX43" s="232"/>
      <c r="CZ43" s="232"/>
      <c r="DA43" s="236"/>
      <c r="DB43" s="236"/>
      <c r="DC43" s="232"/>
      <c r="DE43" s="232"/>
      <c r="DF43" s="236"/>
      <c r="DG43" s="236"/>
      <c r="DH43" s="232"/>
      <c r="DJ43" s="232">
        <f t="shared" si="18"/>
        <v>14</v>
      </c>
      <c r="DK43" s="236"/>
      <c r="DL43" s="236"/>
      <c r="DM43" s="232">
        <f t="shared" si="19"/>
        <v>0</v>
      </c>
    </row>
    <row r="44" spans="1:117" x14ac:dyDescent="0.3">
      <c r="A44" s="349" t="s">
        <v>1018</v>
      </c>
      <c r="B44" s="224" t="s">
        <v>1066</v>
      </c>
      <c r="C44" s="231" t="s">
        <v>1125</v>
      </c>
      <c r="D44" s="225" t="s">
        <v>946</v>
      </c>
      <c r="E44" s="226"/>
      <c r="F44" s="226"/>
      <c r="G44" s="226"/>
      <c r="H44" s="226"/>
      <c r="J44" s="232">
        <f t="shared" si="22"/>
        <v>0</v>
      </c>
      <c r="K44" s="236"/>
      <c r="L44" s="236"/>
      <c r="M44" s="232"/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52"/>
      <c r="AE44" s="236"/>
      <c r="AF44" s="236"/>
      <c r="AG44" s="232"/>
      <c r="AH44" s="232" t="s">
        <v>994</v>
      </c>
      <c r="AJ44" s="232">
        <f t="shared" si="20"/>
        <v>14</v>
      </c>
      <c r="AK44" s="344"/>
      <c r="AL44" s="236"/>
      <c r="AM44" s="232"/>
      <c r="AN44" s="208"/>
      <c r="AO44" s="232">
        <v>5</v>
      </c>
      <c r="AP44" s="236"/>
      <c r="AQ44" s="236"/>
      <c r="AR44" s="232"/>
      <c r="AT44" s="232">
        <v>9</v>
      </c>
      <c r="AU44" s="236"/>
      <c r="AV44" s="236"/>
      <c r="AW44" s="232"/>
      <c r="AY44" s="232"/>
      <c r="AZ44" s="236"/>
      <c r="BA44" s="236"/>
      <c r="BB44" s="232"/>
      <c r="BD44" s="232"/>
      <c r="BE44" s="236"/>
      <c r="BF44" s="236"/>
      <c r="BG44" s="232"/>
      <c r="BH44" s="232"/>
      <c r="BI44" s="232"/>
      <c r="BL44" s="232"/>
      <c r="BM44" s="344"/>
      <c r="BN44" s="236"/>
      <c r="BO44" s="232"/>
      <c r="BP44" s="208"/>
      <c r="BQ44" s="232"/>
      <c r="BR44" s="236"/>
      <c r="BS44" s="236"/>
      <c r="BT44" s="232"/>
      <c r="BV44" s="232"/>
      <c r="BW44" s="236"/>
      <c r="BX44" s="236"/>
      <c r="BY44" s="232"/>
      <c r="CA44" s="232"/>
      <c r="CB44" s="236"/>
      <c r="CC44" s="236"/>
      <c r="CD44" s="232"/>
      <c r="CF44" s="232"/>
      <c r="CG44" s="236"/>
      <c r="CH44" s="236"/>
      <c r="CI44" s="232"/>
      <c r="CJ44" s="232"/>
      <c r="CK44" s="232"/>
      <c r="CL44" s="236"/>
      <c r="CM44" s="236"/>
      <c r="CN44" s="232"/>
      <c r="CP44" s="232"/>
      <c r="CQ44" s="236"/>
      <c r="CR44" s="236"/>
      <c r="CS44" s="232"/>
      <c r="CU44" s="232"/>
      <c r="CV44" s="236"/>
      <c r="CW44" s="236"/>
      <c r="CX44" s="232"/>
      <c r="CZ44" s="232"/>
      <c r="DA44" s="236"/>
      <c r="DB44" s="236"/>
      <c r="DC44" s="232"/>
      <c r="DE44" s="232"/>
      <c r="DF44" s="236"/>
      <c r="DG44" s="236"/>
      <c r="DH44" s="232"/>
      <c r="DJ44" s="232">
        <f>SUM(J44,AJ44,BL44,CK44)</f>
        <v>14</v>
      </c>
      <c r="DK44" s="236"/>
      <c r="DL44" s="236"/>
      <c r="DM44" s="232"/>
    </row>
    <row r="45" spans="1:117" x14ac:dyDescent="0.3">
      <c r="A45" s="349" t="s">
        <v>961</v>
      </c>
      <c r="B45" s="224" t="s">
        <v>1067</v>
      </c>
      <c r="C45" s="231" t="s">
        <v>1112</v>
      </c>
      <c r="D45" s="225" t="s">
        <v>946</v>
      </c>
      <c r="E45" s="226"/>
      <c r="F45" s="226"/>
      <c r="G45" s="226"/>
      <c r="H45" s="226"/>
      <c r="J45" s="232">
        <f t="shared" si="22"/>
        <v>31</v>
      </c>
      <c r="K45" s="236"/>
      <c r="L45" s="236"/>
      <c r="M45" s="232">
        <f t="shared" si="23"/>
        <v>0</v>
      </c>
      <c r="O45" s="232">
        <v>9</v>
      </c>
      <c r="P45" s="236"/>
      <c r="Q45" s="236"/>
      <c r="R45" s="232"/>
      <c r="T45" s="232">
        <v>8</v>
      </c>
      <c r="U45" s="236"/>
      <c r="V45" s="236"/>
      <c r="W45" s="232"/>
      <c r="Y45" s="232">
        <v>5</v>
      </c>
      <c r="Z45" s="236"/>
      <c r="AA45" s="236"/>
      <c r="AB45" s="232"/>
      <c r="AD45" s="252">
        <v>9</v>
      </c>
      <c r="AE45" s="236"/>
      <c r="AF45" s="236"/>
      <c r="AG45" s="232"/>
      <c r="AH45" s="232" t="s">
        <v>995</v>
      </c>
      <c r="AJ45" s="232">
        <f t="shared" si="20"/>
        <v>14</v>
      </c>
      <c r="AK45" s="344"/>
      <c r="AL45" s="236"/>
      <c r="AM45" s="232">
        <f t="shared" si="21"/>
        <v>0</v>
      </c>
      <c r="AN45" s="208"/>
      <c r="AO45" s="232">
        <v>5</v>
      </c>
      <c r="AP45" s="236"/>
      <c r="AQ45" s="236"/>
      <c r="AR45" s="232"/>
      <c r="AT45" s="232">
        <v>9</v>
      </c>
      <c r="AU45" s="236"/>
      <c r="AV45" s="236"/>
      <c r="AW45" s="232"/>
      <c r="AY45" s="232"/>
      <c r="AZ45" s="236"/>
      <c r="BA45" s="236"/>
      <c r="BB45" s="232"/>
      <c r="BD45" s="232"/>
      <c r="BE45" s="236"/>
      <c r="BF45" s="236"/>
      <c r="BG45" s="232"/>
      <c r="BH45" s="232" t="s">
        <v>995</v>
      </c>
      <c r="BI45" s="232"/>
      <c r="BL45" s="232">
        <f t="shared" si="24"/>
        <v>0</v>
      </c>
      <c r="BM45" s="344"/>
      <c r="BN45" s="236"/>
      <c r="BO45" s="232">
        <f t="shared" si="25"/>
        <v>0</v>
      </c>
      <c r="BP45" s="208"/>
      <c r="BQ45" s="232"/>
      <c r="BR45" s="236"/>
      <c r="BS45" s="236"/>
      <c r="BT45" s="232"/>
      <c r="BV45" s="232"/>
      <c r="BW45" s="236"/>
      <c r="BX45" s="236"/>
      <c r="BY45" s="232"/>
      <c r="CA45" s="232"/>
      <c r="CB45" s="236"/>
      <c r="CC45" s="236"/>
      <c r="CD45" s="232"/>
      <c r="CF45" s="232"/>
      <c r="CG45" s="236"/>
      <c r="CH45" s="236"/>
      <c r="CI45" s="232"/>
      <c r="CJ45" s="232"/>
      <c r="CK45" s="232">
        <f t="shared" si="26"/>
        <v>0</v>
      </c>
      <c r="CL45" s="236"/>
      <c r="CM45" s="236"/>
      <c r="CN45" s="232">
        <f t="shared" si="27"/>
        <v>0</v>
      </c>
      <c r="CP45" s="232"/>
      <c r="CQ45" s="236"/>
      <c r="CR45" s="236"/>
      <c r="CS45" s="232"/>
      <c r="CU45" s="232"/>
      <c r="CV45" s="236"/>
      <c r="CW45" s="236"/>
      <c r="CX45" s="232"/>
      <c r="CZ45" s="232"/>
      <c r="DA45" s="236"/>
      <c r="DB45" s="236"/>
      <c r="DC45" s="232"/>
      <c r="DE45" s="232"/>
      <c r="DF45" s="236"/>
      <c r="DG45" s="236"/>
      <c r="DH45" s="232"/>
      <c r="DJ45" s="232">
        <f t="shared" si="18"/>
        <v>45</v>
      </c>
      <c r="DK45" s="236"/>
      <c r="DL45" s="236"/>
      <c r="DM45" s="232">
        <f t="shared" si="19"/>
        <v>0</v>
      </c>
    </row>
    <row r="46" spans="1:117" x14ac:dyDescent="0.3">
      <c r="A46" s="349" t="s">
        <v>962</v>
      </c>
      <c r="B46" s="224" t="s">
        <v>1068</v>
      </c>
      <c r="C46" s="231" t="s">
        <v>1112</v>
      </c>
      <c r="D46" s="225" t="s">
        <v>946</v>
      </c>
      <c r="E46" s="226"/>
      <c r="F46" s="226"/>
      <c r="G46" s="226"/>
      <c r="H46" s="226"/>
      <c r="J46" s="232">
        <f t="shared" si="22"/>
        <v>31</v>
      </c>
      <c r="K46" s="236"/>
      <c r="L46" s="236"/>
      <c r="M46" s="232">
        <f t="shared" si="23"/>
        <v>0</v>
      </c>
      <c r="O46" s="232">
        <v>9</v>
      </c>
      <c r="P46" s="236"/>
      <c r="Q46" s="236"/>
      <c r="R46" s="232"/>
      <c r="T46" s="232">
        <v>8</v>
      </c>
      <c r="U46" s="236"/>
      <c r="V46" s="236"/>
      <c r="W46" s="232"/>
      <c r="Y46" s="232">
        <v>5</v>
      </c>
      <c r="Z46" s="236"/>
      <c r="AA46" s="236"/>
      <c r="AB46" s="232"/>
      <c r="AD46" s="232">
        <v>9</v>
      </c>
      <c r="AE46" s="236"/>
      <c r="AF46" s="236"/>
      <c r="AG46" s="232"/>
      <c r="AH46" s="232" t="s">
        <v>1117</v>
      </c>
      <c r="AJ46" s="232">
        <f t="shared" ref="AJ46:AJ57" si="28">SUM(AO46,AT46,AY46,BD46)</f>
        <v>24</v>
      </c>
      <c r="AK46" s="344"/>
      <c r="AL46" s="236"/>
      <c r="AM46" s="232">
        <f t="shared" ref="AM46:AM49" si="29">SUM(AR46,AW46,BB46,BG46)</f>
        <v>0</v>
      </c>
      <c r="AN46" s="208"/>
      <c r="AO46" s="232">
        <v>5</v>
      </c>
      <c r="AP46" s="236"/>
      <c r="AQ46" s="236"/>
      <c r="AR46" s="232"/>
      <c r="AT46" s="232">
        <v>9</v>
      </c>
      <c r="AU46" s="236"/>
      <c r="AV46" s="236"/>
      <c r="AW46" s="232"/>
      <c r="AY46" s="232">
        <v>5</v>
      </c>
      <c r="AZ46" s="236"/>
      <c r="BA46" s="236"/>
      <c r="BB46" s="232"/>
      <c r="BD46" s="232">
        <v>5</v>
      </c>
      <c r="BE46" s="236"/>
      <c r="BF46" s="236"/>
      <c r="BG46" s="232"/>
      <c r="BH46" s="232" t="s">
        <v>993</v>
      </c>
      <c r="BI46" s="232"/>
      <c r="BL46" s="232">
        <f t="shared" si="24"/>
        <v>0</v>
      </c>
      <c r="BM46" s="344"/>
      <c r="BN46" s="236"/>
      <c r="BO46" s="232">
        <f t="shared" si="25"/>
        <v>0</v>
      </c>
      <c r="BP46" s="208"/>
      <c r="BQ46" s="232"/>
      <c r="BR46" s="236"/>
      <c r="BS46" s="236"/>
      <c r="BT46" s="232"/>
      <c r="BV46" s="232"/>
      <c r="BW46" s="236"/>
      <c r="BX46" s="236"/>
      <c r="BY46" s="232"/>
      <c r="CA46" s="232"/>
      <c r="CB46" s="236"/>
      <c r="CC46" s="236"/>
      <c r="CD46" s="232"/>
      <c r="CF46" s="232"/>
      <c r="CG46" s="236"/>
      <c r="CH46" s="236"/>
      <c r="CI46" s="232"/>
      <c r="CJ46" s="232"/>
      <c r="CK46" s="232">
        <f t="shared" si="26"/>
        <v>0</v>
      </c>
      <c r="CL46" s="236"/>
      <c r="CM46" s="236"/>
      <c r="CN46" s="232">
        <f t="shared" si="27"/>
        <v>0</v>
      </c>
      <c r="CP46" s="232"/>
      <c r="CQ46" s="236"/>
      <c r="CR46" s="236"/>
      <c r="CS46" s="232"/>
      <c r="CU46" s="232"/>
      <c r="CV46" s="236"/>
      <c r="CW46" s="236"/>
      <c r="CX46" s="232"/>
      <c r="CZ46" s="232"/>
      <c r="DA46" s="236"/>
      <c r="DB46" s="236"/>
      <c r="DC46" s="232"/>
      <c r="DE46" s="232"/>
      <c r="DF46" s="236"/>
      <c r="DG46" s="236"/>
      <c r="DH46" s="232"/>
      <c r="DJ46" s="232">
        <f t="shared" si="18"/>
        <v>55</v>
      </c>
      <c r="DK46" s="236"/>
      <c r="DL46" s="236"/>
      <c r="DM46" s="232">
        <f t="shared" si="19"/>
        <v>0</v>
      </c>
    </row>
    <row r="47" spans="1:117" x14ac:dyDescent="0.3">
      <c r="A47" s="349" t="s">
        <v>963</v>
      </c>
      <c r="B47" s="224" t="s">
        <v>1069</v>
      </c>
      <c r="C47" s="231"/>
      <c r="D47" s="225" t="s">
        <v>946</v>
      </c>
      <c r="E47" s="226"/>
      <c r="F47" s="226"/>
      <c r="G47" s="226"/>
      <c r="H47" s="226"/>
      <c r="J47" s="232">
        <v>0</v>
      </c>
      <c r="K47" s="236"/>
      <c r="L47" s="236"/>
      <c r="M47" s="232">
        <f t="shared" si="23"/>
        <v>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>
        <v>0</v>
      </c>
      <c r="AE47" s="236"/>
      <c r="AF47" s="236"/>
      <c r="AG47" s="232"/>
      <c r="AH47" s="232"/>
      <c r="AJ47" s="232">
        <f t="shared" si="28"/>
        <v>0</v>
      </c>
      <c r="AK47" s="344"/>
      <c r="AL47" s="236"/>
      <c r="AM47" s="232">
        <f t="shared" si="29"/>
        <v>0</v>
      </c>
      <c r="AN47" s="208"/>
      <c r="AO47" s="232"/>
      <c r="AP47" s="236"/>
      <c r="AQ47" s="236"/>
      <c r="AR47" s="232"/>
      <c r="AT47" s="232"/>
      <c r="AU47" s="236"/>
      <c r="AV47" s="236"/>
      <c r="AW47" s="232"/>
      <c r="AY47" s="232"/>
      <c r="AZ47" s="236"/>
      <c r="BA47" s="236"/>
      <c r="BB47" s="232"/>
      <c r="BD47" s="232"/>
      <c r="BE47" s="236"/>
      <c r="BF47" s="236"/>
      <c r="BG47" s="232"/>
      <c r="BH47" s="232"/>
      <c r="BI47" s="232"/>
      <c r="BL47" s="232">
        <f t="shared" si="24"/>
        <v>0</v>
      </c>
      <c r="BM47" s="344"/>
      <c r="BN47" s="236"/>
      <c r="BO47" s="232">
        <f t="shared" si="25"/>
        <v>0</v>
      </c>
      <c r="BP47" s="208"/>
      <c r="BQ47" s="232"/>
      <c r="BR47" s="236"/>
      <c r="BS47" s="236"/>
      <c r="BT47" s="232"/>
      <c r="BV47" s="232"/>
      <c r="BW47" s="236"/>
      <c r="BX47" s="236"/>
      <c r="BY47" s="232"/>
      <c r="CA47" s="232"/>
      <c r="CB47" s="236"/>
      <c r="CC47" s="236"/>
      <c r="CD47" s="232"/>
      <c r="CF47" s="232"/>
      <c r="CG47" s="236"/>
      <c r="CH47" s="236"/>
      <c r="CI47" s="232"/>
      <c r="CJ47" s="232"/>
      <c r="CK47" s="232">
        <f t="shared" si="26"/>
        <v>0</v>
      </c>
      <c r="CL47" s="236"/>
      <c r="CM47" s="236"/>
      <c r="CN47" s="232">
        <f t="shared" si="27"/>
        <v>0</v>
      </c>
      <c r="CP47" s="232"/>
      <c r="CQ47" s="236"/>
      <c r="CR47" s="236"/>
      <c r="CS47" s="232"/>
      <c r="CU47" s="232"/>
      <c r="CV47" s="236"/>
      <c r="CW47" s="236"/>
      <c r="CX47" s="232"/>
      <c r="CZ47" s="232"/>
      <c r="DA47" s="236"/>
      <c r="DB47" s="236"/>
      <c r="DC47" s="232"/>
      <c r="DE47" s="232"/>
      <c r="DF47" s="236"/>
      <c r="DG47" s="236"/>
      <c r="DH47" s="232"/>
      <c r="DJ47" s="232">
        <f t="shared" si="18"/>
        <v>0</v>
      </c>
      <c r="DK47" s="236"/>
      <c r="DL47" s="236"/>
      <c r="DM47" s="232">
        <f t="shared" si="19"/>
        <v>0</v>
      </c>
    </row>
    <row r="48" spans="1:117" x14ac:dyDescent="0.3">
      <c r="A48" s="349" t="s">
        <v>970</v>
      </c>
      <c r="B48" s="224" t="s">
        <v>1069</v>
      </c>
      <c r="C48" s="231" t="s">
        <v>1105</v>
      </c>
      <c r="D48" s="225" t="s">
        <v>946</v>
      </c>
      <c r="E48" s="226"/>
      <c r="F48" s="226"/>
      <c r="G48" s="226"/>
      <c r="H48" s="226"/>
      <c r="J48" s="232">
        <f t="shared" si="22"/>
        <v>35</v>
      </c>
      <c r="K48" s="236"/>
      <c r="L48" s="236"/>
      <c r="M48" s="232">
        <f t="shared" si="23"/>
        <v>0</v>
      </c>
      <c r="O48" s="232">
        <v>18</v>
      </c>
      <c r="P48" s="236"/>
      <c r="Q48" s="236"/>
      <c r="R48" s="232"/>
      <c r="T48" s="232">
        <v>8</v>
      </c>
      <c r="U48" s="236"/>
      <c r="V48" s="236"/>
      <c r="W48" s="232"/>
      <c r="Y48" s="232"/>
      <c r="Z48" s="236"/>
      <c r="AA48" s="236"/>
      <c r="AB48" s="232"/>
      <c r="AD48" s="232">
        <v>9</v>
      </c>
      <c r="AE48" s="236"/>
      <c r="AF48" s="236"/>
      <c r="AG48" s="232"/>
      <c r="AH48" s="232" t="s">
        <v>1115</v>
      </c>
      <c r="AJ48" s="232">
        <f t="shared" si="28"/>
        <v>0</v>
      </c>
      <c r="AK48" s="344"/>
      <c r="AL48" s="236"/>
      <c r="AM48" s="232">
        <f t="shared" si="29"/>
        <v>0</v>
      </c>
      <c r="AN48" s="208"/>
      <c r="AO48" s="232"/>
      <c r="AP48" s="236"/>
      <c r="AQ48" s="236"/>
      <c r="AR48" s="232"/>
      <c r="AT48" s="232"/>
      <c r="AU48" s="236"/>
      <c r="AV48" s="236"/>
      <c r="AW48" s="232"/>
      <c r="AY48" s="232"/>
      <c r="AZ48" s="236"/>
      <c r="BA48" s="236"/>
      <c r="BB48" s="232"/>
      <c r="BD48" s="232"/>
      <c r="BE48" s="236"/>
      <c r="BF48" s="236"/>
      <c r="BG48" s="232"/>
      <c r="BH48" s="232"/>
      <c r="BI48" s="232"/>
      <c r="BL48" s="232">
        <f t="shared" si="24"/>
        <v>0</v>
      </c>
      <c r="BM48" s="344"/>
      <c r="BN48" s="236"/>
      <c r="BO48" s="232">
        <f t="shared" si="25"/>
        <v>0</v>
      </c>
      <c r="BP48" s="208"/>
      <c r="BQ48" s="232"/>
      <c r="BR48" s="236"/>
      <c r="BS48" s="236"/>
      <c r="BT48" s="232"/>
      <c r="BV48" s="232"/>
      <c r="BW48" s="236"/>
      <c r="BX48" s="236"/>
      <c r="BY48" s="232"/>
      <c r="CA48" s="232"/>
      <c r="CB48" s="236"/>
      <c r="CC48" s="236"/>
      <c r="CD48" s="232"/>
      <c r="CF48" s="232"/>
      <c r="CG48" s="236"/>
      <c r="CH48" s="236"/>
      <c r="CI48" s="232"/>
      <c r="CJ48" s="232"/>
      <c r="CK48" s="232">
        <f t="shared" si="26"/>
        <v>0</v>
      </c>
      <c r="CL48" s="236"/>
      <c r="CM48" s="236"/>
      <c r="CN48" s="232">
        <f t="shared" si="27"/>
        <v>0</v>
      </c>
      <c r="CP48" s="232"/>
      <c r="CQ48" s="236"/>
      <c r="CR48" s="236"/>
      <c r="CS48" s="232"/>
      <c r="CU48" s="232"/>
      <c r="CV48" s="236"/>
      <c r="CW48" s="236"/>
      <c r="CX48" s="232"/>
      <c r="CZ48" s="232"/>
      <c r="DA48" s="236"/>
      <c r="DB48" s="236"/>
      <c r="DC48" s="232"/>
      <c r="DE48" s="232"/>
      <c r="DF48" s="236"/>
      <c r="DG48" s="236"/>
      <c r="DH48" s="232"/>
      <c r="DJ48" s="232">
        <f t="shared" si="18"/>
        <v>35</v>
      </c>
      <c r="DK48" s="236"/>
      <c r="DL48" s="236"/>
      <c r="DM48" s="232">
        <f t="shared" si="19"/>
        <v>0</v>
      </c>
    </row>
    <row r="49" spans="1:117" x14ac:dyDescent="0.3">
      <c r="A49" s="349" t="s">
        <v>972</v>
      </c>
      <c r="B49" s="224" t="s">
        <v>1071</v>
      </c>
      <c r="C49" s="231" t="s">
        <v>1113</v>
      </c>
      <c r="D49" s="225" t="s">
        <v>946</v>
      </c>
      <c r="E49" s="226"/>
      <c r="F49" s="226"/>
      <c r="G49" s="226"/>
      <c r="H49" s="226"/>
      <c r="J49" s="232">
        <f t="shared" si="22"/>
        <v>19</v>
      </c>
      <c r="K49" s="236"/>
      <c r="L49" s="236"/>
      <c r="M49" s="232">
        <f t="shared" si="23"/>
        <v>0</v>
      </c>
      <c r="O49" s="232"/>
      <c r="P49" s="236"/>
      <c r="Q49" s="236"/>
      <c r="R49" s="232"/>
      <c r="T49" s="232"/>
      <c r="U49" s="236"/>
      <c r="V49" s="236"/>
      <c r="W49" s="232"/>
      <c r="Y49" s="252">
        <v>10</v>
      </c>
      <c r="Z49" s="236"/>
      <c r="AA49" s="236"/>
      <c r="AB49" s="232"/>
      <c r="AD49" s="232">
        <v>9</v>
      </c>
      <c r="AE49" s="236"/>
      <c r="AF49" s="236"/>
      <c r="AG49" s="232"/>
      <c r="AH49" s="232" t="s">
        <v>1115</v>
      </c>
      <c r="AJ49" s="232">
        <f t="shared" si="28"/>
        <v>0</v>
      </c>
      <c r="AK49" s="344"/>
      <c r="AL49" s="236"/>
      <c r="AM49" s="232">
        <f t="shared" si="29"/>
        <v>0</v>
      </c>
      <c r="AN49" s="208"/>
      <c r="AO49" s="232"/>
      <c r="AP49" s="236"/>
      <c r="AQ49" s="236"/>
      <c r="AR49" s="232"/>
      <c r="AT49" s="232"/>
      <c r="AU49" s="236"/>
      <c r="AV49" s="236"/>
      <c r="AW49" s="232"/>
      <c r="AY49" s="232"/>
      <c r="AZ49" s="236"/>
      <c r="BA49" s="236"/>
      <c r="BB49" s="232"/>
      <c r="BD49" s="232"/>
      <c r="BE49" s="236"/>
      <c r="BF49" s="236"/>
      <c r="BG49" s="232"/>
      <c r="BH49" s="232"/>
      <c r="BI49" s="232"/>
      <c r="BL49" s="232">
        <f t="shared" si="24"/>
        <v>0</v>
      </c>
      <c r="BM49" s="344"/>
      <c r="BN49" s="236"/>
      <c r="BO49" s="232">
        <f t="shared" si="25"/>
        <v>0</v>
      </c>
      <c r="BP49" s="208"/>
      <c r="BQ49" s="232"/>
      <c r="BR49" s="236"/>
      <c r="BS49" s="236"/>
      <c r="BT49" s="232"/>
      <c r="BV49" s="232"/>
      <c r="BW49" s="236"/>
      <c r="BX49" s="236"/>
      <c r="BY49" s="232"/>
      <c r="CA49" s="232"/>
      <c r="CB49" s="236"/>
      <c r="CC49" s="236"/>
      <c r="CD49" s="232"/>
      <c r="CF49" s="232"/>
      <c r="CG49" s="236"/>
      <c r="CH49" s="236"/>
      <c r="CI49" s="232"/>
      <c r="CJ49" s="232"/>
      <c r="CK49" s="232">
        <f t="shared" si="26"/>
        <v>0</v>
      </c>
      <c r="CL49" s="236"/>
      <c r="CM49" s="236"/>
      <c r="CN49" s="232">
        <f t="shared" si="27"/>
        <v>0</v>
      </c>
      <c r="CP49" s="232"/>
      <c r="CQ49" s="236"/>
      <c r="CR49" s="236"/>
      <c r="CS49" s="232"/>
      <c r="CU49" s="232"/>
      <c r="CV49" s="236"/>
      <c r="CW49" s="236"/>
      <c r="CX49" s="232"/>
      <c r="CZ49" s="232"/>
      <c r="DA49" s="236"/>
      <c r="DB49" s="236"/>
      <c r="DC49" s="232"/>
      <c r="DE49" s="232"/>
      <c r="DF49" s="236"/>
      <c r="DG49" s="236"/>
      <c r="DH49" s="232"/>
      <c r="DJ49" s="232">
        <f t="shared" si="18"/>
        <v>19</v>
      </c>
      <c r="DK49" s="236"/>
      <c r="DL49" s="236"/>
      <c r="DM49" s="232">
        <f t="shared" si="19"/>
        <v>0</v>
      </c>
    </row>
    <row r="50" spans="1:117" x14ac:dyDescent="0.3">
      <c r="A50" s="349" t="s">
        <v>974</v>
      </c>
      <c r="B50" s="224" t="s">
        <v>1072</v>
      </c>
      <c r="C50" s="231" t="s">
        <v>1106</v>
      </c>
      <c r="D50" s="225"/>
      <c r="E50" s="226"/>
      <c r="F50" s="226"/>
      <c r="G50" s="226"/>
      <c r="H50" s="226"/>
      <c r="J50" s="232">
        <f t="shared" si="22"/>
        <v>18</v>
      </c>
      <c r="K50" s="236"/>
      <c r="L50" s="236"/>
      <c r="M50" s="232"/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>
        <v>18</v>
      </c>
      <c r="AE50" s="236"/>
      <c r="AF50" s="236"/>
      <c r="AG50" s="232"/>
      <c r="AH50" s="232" t="s">
        <v>1118</v>
      </c>
      <c r="AJ50" s="232"/>
      <c r="AK50" s="344"/>
      <c r="AL50" s="236"/>
      <c r="AM50" s="232"/>
      <c r="AN50" s="208"/>
      <c r="AO50" s="232"/>
      <c r="AP50" s="236"/>
      <c r="AQ50" s="236"/>
      <c r="AR50" s="232"/>
      <c r="AT50" s="232"/>
      <c r="AU50" s="236"/>
      <c r="AV50" s="236"/>
      <c r="AW50" s="232"/>
      <c r="AY50" s="232"/>
      <c r="AZ50" s="236"/>
      <c r="BA50" s="236"/>
      <c r="BB50" s="232"/>
      <c r="BD50" s="232"/>
      <c r="BE50" s="236"/>
      <c r="BF50" s="236"/>
      <c r="BG50" s="232"/>
      <c r="BH50" s="232"/>
      <c r="BI50" s="232"/>
      <c r="BL50" s="232"/>
      <c r="BM50" s="344"/>
      <c r="BN50" s="236"/>
      <c r="BO50" s="232"/>
      <c r="BP50" s="208"/>
      <c r="BQ50" s="232"/>
      <c r="BR50" s="236"/>
      <c r="BS50" s="236"/>
      <c r="BT50" s="232"/>
      <c r="BV50" s="232"/>
      <c r="BW50" s="236"/>
      <c r="BX50" s="236"/>
      <c r="BY50" s="232"/>
      <c r="CA50" s="232"/>
      <c r="CB50" s="236"/>
      <c r="CC50" s="236"/>
      <c r="CD50" s="232"/>
      <c r="CF50" s="232"/>
      <c r="CG50" s="236"/>
      <c r="CH50" s="236"/>
      <c r="CI50" s="232"/>
      <c r="CJ50" s="232"/>
      <c r="CK50" s="232"/>
      <c r="CL50" s="236"/>
      <c r="CM50" s="236"/>
      <c r="CN50" s="232"/>
      <c r="CP50" s="232"/>
      <c r="CQ50" s="236"/>
      <c r="CR50" s="236"/>
      <c r="CS50" s="232"/>
      <c r="CU50" s="232"/>
      <c r="CV50" s="236"/>
      <c r="CW50" s="236"/>
      <c r="CX50" s="232"/>
      <c r="CZ50" s="232"/>
      <c r="DA50" s="236"/>
      <c r="DB50" s="236"/>
      <c r="DC50" s="232"/>
      <c r="DE50" s="232"/>
      <c r="DF50" s="236"/>
      <c r="DG50" s="236"/>
      <c r="DH50" s="232"/>
      <c r="DJ50" s="232">
        <f t="shared" si="18"/>
        <v>18</v>
      </c>
      <c r="DK50" s="236"/>
      <c r="DL50" s="236"/>
      <c r="DM50" s="232"/>
    </row>
    <row r="51" spans="1:117" x14ac:dyDescent="0.3">
      <c r="A51" s="349"/>
      <c r="B51" s="224"/>
      <c r="C51" s="231"/>
      <c r="D51" s="225"/>
      <c r="E51" s="226"/>
      <c r="F51" s="226"/>
      <c r="G51" s="226"/>
      <c r="H51" s="226"/>
      <c r="J51" s="232"/>
      <c r="K51" s="236"/>
      <c r="L51" s="236"/>
      <c r="M51" s="232"/>
      <c r="O51" s="232"/>
      <c r="P51" s="236"/>
      <c r="Q51" s="236"/>
      <c r="R51" s="232"/>
      <c r="T51" s="232"/>
      <c r="U51" s="236"/>
      <c r="V51" s="236"/>
      <c r="W51" s="232"/>
      <c r="Y51" s="232"/>
      <c r="Z51" s="236"/>
      <c r="AA51" s="236"/>
      <c r="AB51" s="232"/>
      <c r="AD51" s="232"/>
      <c r="AE51" s="236"/>
      <c r="AF51" s="236"/>
      <c r="AG51" s="232"/>
      <c r="AH51" s="232"/>
      <c r="AJ51" s="232"/>
      <c r="AK51" s="344"/>
      <c r="AL51" s="236"/>
      <c r="AM51" s="232"/>
      <c r="AN51" s="208"/>
      <c r="AO51" s="232"/>
      <c r="AP51" s="236"/>
      <c r="AQ51" s="236"/>
      <c r="AR51" s="232"/>
      <c r="AT51" s="232"/>
      <c r="AU51" s="236"/>
      <c r="AV51" s="236"/>
      <c r="AW51" s="232"/>
      <c r="AY51" s="232"/>
      <c r="AZ51" s="236"/>
      <c r="BA51" s="236"/>
      <c r="BB51" s="232"/>
      <c r="BD51" s="232"/>
      <c r="BE51" s="236"/>
      <c r="BF51" s="236"/>
      <c r="BG51" s="232"/>
      <c r="BH51" s="232"/>
      <c r="BI51" s="232"/>
      <c r="BL51" s="232"/>
      <c r="BM51" s="344"/>
      <c r="BN51" s="236"/>
      <c r="BO51" s="232"/>
      <c r="BP51" s="208"/>
      <c r="BQ51" s="232"/>
      <c r="BR51" s="236"/>
      <c r="BS51" s="236"/>
      <c r="BT51" s="232"/>
      <c r="BV51" s="232"/>
      <c r="BW51" s="236"/>
      <c r="BX51" s="236"/>
      <c r="BY51" s="232"/>
      <c r="CA51" s="232"/>
      <c r="CB51" s="236"/>
      <c r="CC51" s="236"/>
      <c r="CD51" s="232"/>
      <c r="CF51" s="232"/>
      <c r="CG51" s="236"/>
      <c r="CH51" s="236"/>
      <c r="CI51" s="232"/>
      <c r="CJ51" s="232"/>
      <c r="CK51" s="232"/>
      <c r="CL51" s="236"/>
      <c r="CM51" s="236"/>
      <c r="CN51" s="232"/>
      <c r="CP51" s="232"/>
      <c r="CQ51" s="236"/>
      <c r="CR51" s="236"/>
      <c r="CS51" s="232"/>
      <c r="CU51" s="232"/>
      <c r="CV51" s="236"/>
      <c r="CW51" s="236"/>
      <c r="CX51" s="232"/>
      <c r="CZ51" s="232"/>
      <c r="DA51" s="236"/>
      <c r="DB51" s="236"/>
      <c r="DC51" s="232"/>
      <c r="DE51" s="232"/>
      <c r="DF51" s="236"/>
      <c r="DG51" s="236"/>
      <c r="DH51" s="232"/>
      <c r="DJ51" s="232">
        <f t="shared" si="18"/>
        <v>0</v>
      </c>
      <c r="DK51" s="236"/>
      <c r="DL51" s="236"/>
      <c r="DM51" s="232"/>
    </row>
    <row r="52" spans="1:117" x14ac:dyDescent="0.3">
      <c r="A52" s="349" t="s">
        <v>1039</v>
      </c>
      <c r="B52" s="224" t="s">
        <v>1058</v>
      </c>
      <c r="D52" s="225" t="s">
        <v>946</v>
      </c>
      <c r="E52" s="226"/>
      <c r="F52" s="226"/>
      <c r="G52" s="226"/>
      <c r="H52" s="226"/>
      <c r="J52" s="232"/>
      <c r="K52" s="236"/>
      <c r="L52" s="236"/>
      <c r="M52" s="232"/>
      <c r="O52" s="232"/>
      <c r="P52" s="236"/>
      <c r="Q52" s="236"/>
      <c r="R52" s="232"/>
      <c r="T52" s="232"/>
      <c r="U52" s="236"/>
      <c r="V52" s="236"/>
      <c r="W52" s="232"/>
      <c r="Y52" s="232"/>
      <c r="Z52" s="236"/>
      <c r="AA52" s="236"/>
      <c r="AB52" s="232"/>
      <c r="AD52" s="232"/>
      <c r="AE52" s="236"/>
      <c r="AF52" s="236"/>
      <c r="AG52" s="232"/>
      <c r="AH52" s="232"/>
      <c r="AJ52" s="232">
        <f t="shared" si="28"/>
        <v>28</v>
      </c>
      <c r="AK52" s="344"/>
      <c r="AL52" s="236"/>
      <c r="AM52" s="232"/>
      <c r="AN52" s="208"/>
      <c r="AO52" s="232">
        <v>10</v>
      </c>
      <c r="AP52" s="236"/>
      <c r="AQ52" s="236"/>
      <c r="AR52" s="232"/>
      <c r="AT52" s="232">
        <v>18</v>
      </c>
      <c r="AU52" s="236"/>
      <c r="AV52" s="236"/>
      <c r="AW52" s="232"/>
      <c r="AY52" s="232"/>
      <c r="AZ52" s="236"/>
      <c r="BA52" s="236"/>
      <c r="BB52" s="232"/>
      <c r="BD52" s="232"/>
      <c r="BE52" s="236"/>
      <c r="BF52" s="236"/>
      <c r="BG52" s="232"/>
      <c r="BH52" s="232"/>
      <c r="BI52" s="232"/>
      <c r="BL52" s="232"/>
      <c r="BM52" s="344"/>
      <c r="BN52" s="236"/>
      <c r="BO52" s="232"/>
      <c r="BP52" s="208"/>
      <c r="BQ52" s="232"/>
      <c r="BR52" s="236"/>
      <c r="BS52" s="236"/>
      <c r="BT52" s="232"/>
      <c r="BV52" s="232"/>
      <c r="BW52" s="236"/>
      <c r="BX52" s="236"/>
      <c r="BY52" s="232"/>
      <c r="CA52" s="232"/>
      <c r="CB52" s="236"/>
      <c r="CC52" s="236"/>
      <c r="CD52" s="232"/>
      <c r="CF52" s="232"/>
      <c r="CG52" s="236"/>
      <c r="CH52" s="236"/>
      <c r="CI52" s="232"/>
      <c r="CJ52" s="232"/>
      <c r="CK52" s="232"/>
      <c r="CL52" s="236"/>
      <c r="CM52" s="236"/>
      <c r="CN52" s="232"/>
      <c r="CP52" s="232"/>
      <c r="CQ52" s="236"/>
      <c r="CR52" s="236"/>
      <c r="CS52" s="232"/>
      <c r="CU52" s="232"/>
      <c r="CV52" s="236"/>
      <c r="CW52" s="236"/>
      <c r="CX52" s="232"/>
      <c r="CZ52" s="232"/>
      <c r="DA52" s="236"/>
      <c r="DB52" s="236"/>
      <c r="DC52" s="232"/>
      <c r="DE52" s="232"/>
      <c r="DF52" s="236"/>
      <c r="DG52" s="236"/>
      <c r="DH52" s="232"/>
      <c r="DJ52" s="232">
        <f t="shared" si="18"/>
        <v>28</v>
      </c>
      <c r="DK52" s="236"/>
      <c r="DL52" s="236"/>
      <c r="DM52" s="232"/>
    </row>
    <row r="53" spans="1:117" x14ac:dyDescent="0.3">
      <c r="A53" s="349" t="s">
        <v>1040</v>
      </c>
      <c r="B53" s="224" t="s">
        <v>1059</v>
      </c>
      <c r="D53" s="225" t="s">
        <v>946</v>
      </c>
      <c r="E53" s="226"/>
      <c r="F53" s="226"/>
      <c r="G53" s="226"/>
      <c r="H53" s="226"/>
      <c r="J53" s="232"/>
      <c r="K53" s="236"/>
      <c r="L53" s="236"/>
      <c r="M53" s="232"/>
      <c r="O53" s="232"/>
      <c r="P53" s="236"/>
      <c r="Q53" s="236"/>
      <c r="R53" s="232"/>
      <c r="T53" s="232"/>
      <c r="U53" s="236"/>
      <c r="V53" s="236"/>
      <c r="W53" s="232"/>
      <c r="Y53" s="232"/>
      <c r="Z53" s="236"/>
      <c r="AA53" s="236"/>
      <c r="AB53" s="232"/>
      <c r="AD53" s="232"/>
      <c r="AE53" s="236"/>
      <c r="AF53" s="236"/>
      <c r="AG53" s="232"/>
      <c r="AH53" s="232"/>
      <c r="AJ53" s="232">
        <f t="shared" si="28"/>
        <v>28</v>
      </c>
      <c r="AK53" s="344"/>
      <c r="AL53" s="236"/>
      <c r="AM53" s="232"/>
      <c r="AN53" s="208"/>
      <c r="AO53" s="232">
        <v>10</v>
      </c>
      <c r="AP53" s="236"/>
      <c r="AQ53" s="236"/>
      <c r="AR53" s="232"/>
      <c r="AT53" s="232">
        <v>18</v>
      </c>
      <c r="AU53" s="236"/>
      <c r="AV53" s="236"/>
      <c r="AW53" s="232"/>
      <c r="AY53" s="232"/>
      <c r="AZ53" s="236"/>
      <c r="BA53" s="236"/>
      <c r="BB53" s="232"/>
      <c r="BD53" s="232"/>
      <c r="BE53" s="236"/>
      <c r="BF53" s="236"/>
      <c r="BG53" s="232"/>
      <c r="BH53" s="232"/>
      <c r="BI53" s="232"/>
      <c r="BL53" s="232"/>
      <c r="BM53" s="344"/>
      <c r="BN53" s="236"/>
      <c r="BO53" s="232"/>
      <c r="BP53" s="208"/>
      <c r="BQ53" s="232"/>
      <c r="BR53" s="236"/>
      <c r="BS53" s="236"/>
      <c r="BT53" s="232"/>
      <c r="BV53" s="232"/>
      <c r="BW53" s="236"/>
      <c r="BX53" s="236"/>
      <c r="BY53" s="232"/>
      <c r="CA53" s="232"/>
      <c r="CB53" s="236"/>
      <c r="CC53" s="236"/>
      <c r="CD53" s="232"/>
      <c r="CF53" s="232"/>
      <c r="CG53" s="236"/>
      <c r="CH53" s="236"/>
      <c r="CI53" s="232"/>
      <c r="CJ53" s="232"/>
      <c r="CK53" s="232"/>
      <c r="CL53" s="236"/>
      <c r="CM53" s="236"/>
      <c r="CN53" s="232"/>
      <c r="CP53" s="232"/>
      <c r="CQ53" s="236"/>
      <c r="CR53" s="236"/>
      <c r="CS53" s="232"/>
      <c r="CU53" s="232"/>
      <c r="CV53" s="236"/>
      <c r="CW53" s="236"/>
      <c r="CX53" s="232"/>
      <c r="CZ53" s="232"/>
      <c r="DA53" s="236"/>
      <c r="DB53" s="236"/>
      <c r="DC53" s="232"/>
      <c r="DE53" s="232"/>
      <c r="DF53" s="236"/>
      <c r="DG53" s="236"/>
      <c r="DH53" s="232"/>
      <c r="DJ53" s="232">
        <f t="shared" si="18"/>
        <v>28</v>
      </c>
      <c r="DK53" s="236"/>
      <c r="DL53" s="236"/>
      <c r="DM53" s="232"/>
    </row>
    <row r="54" spans="1:117" x14ac:dyDescent="0.3">
      <c r="A54" s="350" t="s">
        <v>997</v>
      </c>
      <c r="B54" s="224" t="s">
        <v>1058</v>
      </c>
      <c r="D54" s="225" t="s">
        <v>946</v>
      </c>
      <c r="E54" s="226"/>
      <c r="F54" s="226"/>
      <c r="G54" s="226"/>
      <c r="H54" s="226"/>
      <c r="J54" s="232"/>
      <c r="K54" s="236"/>
      <c r="L54" s="236"/>
      <c r="M54" s="232">
        <f t="shared" ref="M54" si="30">SUM(R54,W54,AB54,AG54)</f>
        <v>0</v>
      </c>
      <c r="O54" s="232"/>
      <c r="P54" s="236"/>
      <c r="Q54" s="236"/>
      <c r="R54" s="232"/>
      <c r="T54" s="232"/>
      <c r="U54" s="236"/>
      <c r="V54" s="236"/>
      <c r="W54" s="232"/>
      <c r="Y54" s="232"/>
      <c r="Z54" s="236"/>
      <c r="AA54" s="236"/>
      <c r="AB54" s="232"/>
      <c r="AD54" s="232"/>
      <c r="AE54" s="236"/>
      <c r="AF54" s="236"/>
      <c r="AG54" s="232"/>
      <c r="AH54" s="232"/>
      <c r="AJ54" s="232">
        <f t="shared" si="28"/>
        <v>20</v>
      </c>
      <c r="AK54" s="344"/>
      <c r="AL54" s="236"/>
      <c r="AM54" s="232">
        <f t="shared" ref="AM54" si="31">SUM(AR54,AW54,BB54,BG54)</f>
        <v>0</v>
      </c>
      <c r="AN54" s="208"/>
      <c r="AO54" s="232"/>
      <c r="AP54" s="236"/>
      <c r="AQ54" s="236"/>
      <c r="AR54" s="232"/>
      <c r="AT54" s="232"/>
      <c r="AU54" s="236"/>
      <c r="AV54" s="236"/>
      <c r="AW54" s="232"/>
      <c r="AY54" s="232">
        <v>10</v>
      </c>
      <c r="AZ54" s="236"/>
      <c r="BA54" s="236"/>
      <c r="BB54" s="232"/>
      <c r="BD54" s="232">
        <v>10</v>
      </c>
      <c r="BE54" s="236"/>
      <c r="BF54" s="236"/>
      <c r="BG54" s="232"/>
      <c r="BH54" s="232"/>
      <c r="BI54" s="232"/>
      <c r="BL54" s="232">
        <f t="shared" ref="BL54" si="32">SUM(BQ54,BV54,CA54,CF54)</f>
        <v>0</v>
      </c>
      <c r="BM54" s="344"/>
      <c r="BN54" s="236"/>
      <c r="BO54" s="232">
        <f t="shared" ref="BO54" si="33">SUM(BT54,BY54,CD54,CI54)</f>
        <v>0</v>
      </c>
      <c r="BP54" s="208"/>
      <c r="BQ54" s="232"/>
      <c r="BR54" s="236"/>
      <c r="BS54" s="236"/>
      <c r="BT54" s="232"/>
      <c r="BV54" s="232"/>
      <c r="BW54" s="236"/>
      <c r="BX54" s="236"/>
      <c r="BY54" s="232"/>
      <c r="CA54" s="232"/>
      <c r="CB54" s="236"/>
      <c r="CC54" s="236"/>
      <c r="CD54" s="232"/>
      <c r="CF54" s="232"/>
      <c r="CG54" s="236"/>
      <c r="CH54" s="236"/>
      <c r="CI54" s="232"/>
      <c r="CJ54" s="232"/>
      <c r="CK54" s="232">
        <f t="shared" ref="CK54" si="34">SUM(CP54,CU54,CZ54,DE54)</f>
        <v>0</v>
      </c>
      <c r="CL54" s="236"/>
      <c r="CM54" s="236"/>
      <c r="CN54" s="232">
        <f t="shared" ref="CN54" si="35">SUM(CS54,CX54,DC54,DH54)</f>
        <v>0</v>
      </c>
      <c r="CP54" s="232"/>
      <c r="CQ54" s="236"/>
      <c r="CR54" s="236"/>
      <c r="CS54" s="232"/>
      <c r="CU54" s="232"/>
      <c r="CV54" s="236"/>
      <c r="CW54" s="236"/>
      <c r="CX54" s="232"/>
      <c r="CZ54" s="232"/>
      <c r="DA54" s="236"/>
      <c r="DB54" s="236"/>
      <c r="DC54" s="232"/>
      <c r="DE54" s="232"/>
      <c r="DF54" s="236"/>
      <c r="DG54" s="236"/>
      <c r="DH54" s="232"/>
      <c r="DJ54" s="232">
        <f t="shared" ref="DJ54" si="36">SUM(J54,AJ54,BL54,CK54)</f>
        <v>20</v>
      </c>
      <c r="DK54" s="236"/>
      <c r="DL54" s="236"/>
      <c r="DM54" s="232">
        <f t="shared" ref="DM54" si="37">SUM(M54,AM54,BO54,CN54)</f>
        <v>0</v>
      </c>
    </row>
    <row r="55" spans="1:117" x14ac:dyDescent="0.3">
      <c r="A55" s="350" t="s">
        <v>998</v>
      </c>
      <c r="B55" s="224" t="s">
        <v>1059</v>
      </c>
      <c r="D55" s="225" t="s">
        <v>946</v>
      </c>
      <c r="E55" s="226"/>
      <c r="F55" s="226"/>
      <c r="G55" s="226"/>
      <c r="H55" s="226"/>
      <c r="J55" s="232"/>
      <c r="K55" s="236"/>
      <c r="L55" s="236"/>
      <c r="M55" s="232">
        <f t="shared" ref="M55" si="38">SUM(R55,W55,AB55,AG55)</f>
        <v>0</v>
      </c>
      <c r="O55" s="232"/>
      <c r="P55" s="236"/>
      <c r="Q55" s="236"/>
      <c r="R55" s="232"/>
      <c r="T55" s="232"/>
      <c r="U55" s="236"/>
      <c r="V55" s="236"/>
      <c r="W55" s="232"/>
      <c r="Y55" s="232"/>
      <c r="Z55" s="236"/>
      <c r="AA55" s="236"/>
      <c r="AB55" s="232"/>
      <c r="AD55" s="232"/>
      <c r="AE55" s="236"/>
      <c r="AF55" s="236"/>
      <c r="AG55" s="232"/>
      <c r="AH55" s="232"/>
      <c r="AJ55" s="232">
        <f t="shared" si="28"/>
        <v>20</v>
      </c>
      <c r="AK55" s="344"/>
      <c r="AL55" s="236"/>
      <c r="AM55" s="232">
        <f t="shared" ref="AM55" si="39">SUM(AR55,AW55,BB55,BG55)</f>
        <v>0</v>
      </c>
      <c r="AN55" s="208"/>
      <c r="AO55" s="232"/>
      <c r="AP55" s="236"/>
      <c r="AQ55" s="236"/>
      <c r="AR55" s="232"/>
      <c r="AT55" s="232"/>
      <c r="AU55" s="236"/>
      <c r="AV55" s="236"/>
      <c r="AW55" s="232"/>
      <c r="AY55" s="232">
        <v>10</v>
      </c>
      <c r="AZ55" s="236"/>
      <c r="BA55" s="236"/>
      <c r="BB55" s="232"/>
      <c r="BD55" s="232">
        <v>10</v>
      </c>
      <c r="BE55" s="236"/>
      <c r="BF55" s="236"/>
      <c r="BG55" s="232"/>
      <c r="BH55" s="232"/>
      <c r="BI55" s="232"/>
      <c r="BL55" s="232">
        <f t="shared" ref="BL55:BL64" si="40">SUM(BQ55,BV55,CA55,CF55)</f>
        <v>0</v>
      </c>
      <c r="BM55" s="344"/>
      <c r="BN55" s="236"/>
      <c r="BO55" s="232">
        <f t="shared" ref="BO55" si="41">SUM(BT55,BY55,CD55,CI55)</f>
        <v>0</v>
      </c>
      <c r="BP55" s="208"/>
      <c r="BQ55" s="232"/>
      <c r="BR55" s="236"/>
      <c r="BS55" s="236"/>
      <c r="BT55" s="232"/>
      <c r="BV55" s="232"/>
      <c r="BW55" s="236"/>
      <c r="BX55" s="236"/>
      <c r="BY55" s="232"/>
      <c r="CA55" s="232"/>
      <c r="CB55" s="236"/>
      <c r="CC55" s="236"/>
      <c r="CD55" s="232"/>
      <c r="CF55" s="232"/>
      <c r="CG55" s="236"/>
      <c r="CH55" s="236"/>
      <c r="CI55" s="232"/>
      <c r="CJ55" s="232"/>
      <c r="CK55" s="232">
        <f t="shared" ref="CK55" si="42">SUM(CP55,CU55,CZ55,DE55)</f>
        <v>0</v>
      </c>
      <c r="CL55" s="236"/>
      <c r="CM55" s="236"/>
      <c r="CN55" s="232">
        <f t="shared" ref="CN55" si="43">SUM(CS55,CX55,DC55,DH55)</f>
        <v>0</v>
      </c>
      <c r="CP55" s="232"/>
      <c r="CQ55" s="236"/>
      <c r="CR55" s="236"/>
      <c r="CS55" s="232"/>
      <c r="CU55" s="232"/>
      <c r="CV55" s="236"/>
      <c r="CW55" s="236"/>
      <c r="CX55" s="232"/>
      <c r="CZ55" s="232"/>
      <c r="DA55" s="236"/>
      <c r="DB55" s="236"/>
      <c r="DC55" s="232"/>
      <c r="DE55" s="232"/>
      <c r="DF55" s="236"/>
      <c r="DG55" s="236"/>
      <c r="DH55" s="232"/>
      <c r="DJ55" s="232">
        <f t="shared" ref="DJ55:DJ67" si="44">SUM(J55,AJ55,BL55,CK55)</f>
        <v>20</v>
      </c>
      <c r="DK55" s="236"/>
      <c r="DL55" s="236"/>
      <c r="DM55" s="232">
        <f t="shared" ref="DM55" si="45">SUM(M55,AM55,BO55,CN55)</f>
        <v>0</v>
      </c>
    </row>
    <row r="56" spans="1:117" x14ac:dyDescent="0.3">
      <c r="A56" s="350" t="s">
        <v>971</v>
      </c>
      <c r="B56" s="224" t="s">
        <v>1069</v>
      </c>
      <c r="D56" s="225" t="s">
        <v>946</v>
      </c>
      <c r="E56" s="226"/>
      <c r="F56" s="226"/>
      <c r="G56" s="226"/>
      <c r="H56" s="226"/>
      <c r="J56" s="232"/>
      <c r="K56" s="236"/>
      <c r="L56" s="236"/>
      <c r="M56" s="232"/>
      <c r="O56" s="232"/>
      <c r="P56" s="236"/>
      <c r="Q56" s="236"/>
      <c r="R56" s="232"/>
      <c r="T56" s="232"/>
      <c r="U56" s="236"/>
      <c r="V56" s="236"/>
      <c r="W56" s="232"/>
      <c r="Y56" s="232"/>
      <c r="Z56" s="236"/>
      <c r="AA56" s="236"/>
      <c r="AB56" s="232"/>
      <c r="AD56" s="232"/>
      <c r="AE56" s="236"/>
      <c r="AF56" s="236"/>
      <c r="AG56" s="232"/>
      <c r="AH56" s="232"/>
      <c r="AJ56" s="232">
        <f t="shared" si="28"/>
        <v>34</v>
      </c>
      <c r="AK56" s="344"/>
      <c r="AL56" s="236"/>
      <c r="AM56" s="232"/>
      <c r="AN56" s="208"/>
      <c r="AO56" s="232">
        <v>5</v>
      </c>
      <c r="AP56" s="236"/>
      <c r="AQ56" s="236"/>
      <c r="AR56" s="232"/>
      <c r="AT56" s="232">
        <v>9</v>
      </c>
      <c r="AU56" s="236"/>
      <c r="AV56" s="236"/>
      <c r="AW56" s="232"/>
      <c r="AY56" s="232">
        <v>10</v>
      </c>
      <c r="AZ56" s="236"/>
      <c r="BA56" s="236"/>
      <c r="BB56" s="232"/>
      <c r="BD56" s="232">
        <v>10</v>
      </c>
      <c r="BE56" s="236"/>
      <c r="BF56" s="236"/>
      <c r="BG56" s="232"/>
      <c r="BH56" s="232"/>
      <c r="BI56" s="232"/>
      <c r="BL56" s="232">
        <f t="shared" si="40"/>
        <v>46</v>
      </c>
      <c r="BM56" s="344"/>
      <c r="BN56" s="236"/>
      <c r="BO56" s="232"/>
      <c r="BP56" s="208"/>
      <c r="BQ56" s="232">
        <v>10</v>
      </c>
      <c r="BR56" s="236"/>
      <c r="BS56" s="236"/>
      <c r="BT56" s="232"/>
      <c r="BV56" s="232">
        <v>18</v>
      </c>
      <c r="BW56" s="236"/>
      <c r="BX56" s="236"/>
      <c r="BY56" s="232"/>
      <c r="CA56" s="232">
        <v>18</v>
      </c>
      <c r="CB56" s="236"/>
      <c r="CC56" s="236"/>
      <c r="CD56" s="232"/>
      <c r="CF56" s="232"/>
      <c r="CG56" s="236"/>
      <c r="CH56" s="236"/>
      <c r="CI56" s="232"/>
      <c r="CJ56" s="232"/>
      <c r="CK56" s="232"/>
      <c r="CL56" s="236"/>
      <c r="CM56" s="236"/>
      <c r="CN56" s="232"/>
      <c r="CP56" s="232"/>
      <c r="CQ56" s="236"/>
      <c r="CR56" s="236"/>
      <c r="CS56" s="232"/>
      <c r="CU56" s="232"/>
      <c r="CV56" s="236"/>
      <c r="CW56" s="236"/>
      <c r="CX56" s="232"/>
      <c r="CZ56" s="232"/>
      <c r="DA56" s="236"/>
      <c r="DB56" s="236"/>
      <c r="DC56" s="232"/>
      <c r="DE56" s="232"/>
      <c r="DF56" s="236"/>
      <c r="DG56" s="236"/>
      <c r="DH56" s="232"/>
      <c r="DJ56" s="232">
        <f t="shared" si="44"/>
        <v>80</v>
      </c>
      <c r="DK56" s="236"/>
      <c r="DL56" s="236"/>
      <c r="DM56" s="232"/>
    </row>
    <row r="57" spans="1:117" x14ac:dyDescent="0.3">
      <c r="A57" s="350" t="s">
        <v>1044</v>
      </c>
      <c r="B57" s="224" t="s">
        <v>1073</v>
      </c>
      <c r="D57" s="225" t="s">
        <v>946</v>
      </c>
      <c r="E57" s="226"/>
      <c r="F57" s="226"/>
      <c r="G57" s="226"/>
      <c r="H57" s="226"/>
      <c r="J57" s="232"/>
      <c r="K57" s="236"/>
      <c r="L57" s="236"/>
      <c r="M57" s="232"/>
      <c r="O57" s="232"/>
      <c r="P57" s="236"/>
      <c r="Q57" s="236"/>
      <c r="R57" s="232"/>
      <c r="T57" s="232"/>
      <c r="U57" s="236"/>
      <c r="V57" s="236"/>
      <c r="W57" s="232"/>
      <c r="Y57" s="232"/>
      <c r="Z57" s="236"/>
      <c r="AA57" s="236"/>
      <c r="AB57" s="232"/>
      <c r="AD57" s="232"/>
      <c r="AE57" s="236"/>
      <c r="AF57" s="236"/>
      <c r="AG57" s="232"/>
      <c r="AH57" s="232"/>
      <c r="AJ57" s="232">
        <f t="shared" si="28"/>
        <v>20</v>
      </c>
      <c r="AK57" s="344"/>
      <c r="AL57" s="236"/>
      <c r="AM57" s="232"/>
      <c r="AN57" s="208"/>
      <c r="AO57" s="232"/>
      <c r="AP57" s="236"/>
      <c r="AQ57" s="236"/>
      <c r="AR57" s="232"/>
      <c r="AT57" s="232"/>
      <c r="AU57" s="236"/>
      <c r="AV57" s="236"/>
      <c r="AW57" s="232"/>
      <c r="AY57" s="232">
        <v>10</v>
      </c>
      <c r="AZ57" s="236"/>
      <c r="BA57" s="236"/>
      <c r="BB57" s="232"/>
      <c r="BD57" s="232">
        <v>10</v>
      </c>
      <c r="BE57" s="236"/>
      <c r="BF57" s="236"/>
      <c r="BG57" s="232"/>
      <c r="BH57" s="232"/>
      <c r="BI57" s="232"/>
      <c r="BL57" s="232">
        <f t="shared" si="40"/>
        <v>0</v>
      </c>
      <c r="BM57" s="344"/>
      <c r="BN57" s="236"/>
      <c r="BO57" s="232"/>
      <c r="BP57" s="208"/>
      <c r="BQ57" s="232"/>
      <c r="BR57" s="236"/>
      <c r="BS57" s="236"/>
      <c r="BT57" s="232"/>
      <c r="BV57" s="232"/>
      <c r="BW57" s="236"/>
      <c r="BX57" s="236"/>
      <c r="BY57" s="232"/>
      <c r="CA57" s="232"/>
      <c r="CB57" s="236"/>
      <c r="CC57" s="236"/>
      <c r="CD57" s="232"/>
      <c r="CF57" s="232"/>
      <c r="CG57" s="236"/>
      <c r="CH57" s="236"/>
      <c r="CI57" s="232"/>
      <c r="CJ57" s="232"/>
      <c r="CK57" s="232"/>
      <c r="CL57" s="236"/>
      <c r="CM57" s="236"/>
      <c r="CN57" s="232"/>
      <c r="CP57" s="232"/>
      <c r="CQ57" s="236"/>
      <c r="CR57" s="236"/>
      <c r="CS57" s="232"/>
      <c r="CU57" s="232"/>
      <c r="CV57" s="236"/>
      <c r="CW57" s="236"/>
      <c r="CX57" s="232"/>
      <c r="CZ57" s="232"/>
      <c r="DA57" s="236"/>
      <c r="DB57" s="236"/>
      <c r="DC57" s="232"/>
      <c r="DE57" s="232"/>
      <c r="DF57" s="236"/>
      <c r="DG57" s="236"/>
      <c r="DH57" s="232"/>
      <c r="DJ57" s="232">
        <f t="shared" si="44"/>
        <v>20</v>
      </c>
      <c r="DK57" s="236"/>
      <c r="DL57" s="236"/>
      <c r="DM57" s="232"/>
    </row>
    <row r="58" spans="1:117" x14ac:dyDescent="0.3">
      <c r="A58" s="350"/>
      <c r="B58" s="224"/>
      <c r="D58" s="225"/>
      <c r="E58" s="226"/>
      <c r="F58" s="226"/>
      <c r="G58" s="226"/>
      <c r="H58" s="226"/>
      <c r="J58" s="232"/>
      <c r="K58" s="236"/>
      <c r="L58" s="236"/>
      <c r="M58" s="232"/>
      <c r="O58" s="232"/>
      <c r="P58" s="236"/>
      <c r="Q58" s="236"/>
      <c r="R58" s="232"/>
      <c r="T58" s="232"/>
      <c r="U58" s="236"/>
      <c r="V58" s="236"/>
      <c r="W58" s="232"/>
      <c r="Y58" s="232"/>
      <c r="Z58" s="236"/>
      <c r="AA58" s="236"/>
      <c r="AB58" s="232"/>
      <c r="AD58" s="232"/>
      <c r="AE58" s="236"/>
      <c r="AF58" s="236"/>
      <c r="AG58" s="232"/>
      <c r="AH58" s="232"/>
      <c r="AJ58" s="232"/>
      <c r="AK58" s="344"/>
      <c r="AL58" s="236"/>
      <c r="AM58" s="232"/>
      <c r="AN58" s="208"/>
      <c r="AO58" s="232"/>
      <c r="AP58" s="236"/>
      <c r="AQ58" s="236"/>
      <c r="AR58" s="232"/>
      <c r="AT58" s="232"/>
      <c r="AU58" s="236"/>
      <c r="AV58" s="236"/>
      <c r="AW58" s="232"/>
      <c r="AY58" s="232"/>
      <c r="AZ58" s="236"/>
      <c r="BA58" s="236"/>
      <c r="BB58" s="232"/>
      <c r="BD58" s="232"/>
      <c r="BE58" s="236"/>
      <c r="BF58" s="236"/>
      <c r="BG58" s="232"/>
      <c r="BH58" s="232"/>
      <c r="BI58" s="232"/>
      <c r="BL58" s="232">
        <f t="shared" si="40"/>
        <v>0</v>
      </c>
      <c r="BM58" s="344"/>
      <c r="BN58" s="236"/>
      <c r="BO58" s="232"/>
      <c r="BP58" s="208"/>
      <c r="BQ58" s="232"/>
      <c r="BR58" s="236"/>
      <c r="BS58" s="236"/>
      <c r="BT58" s="232"/>
      <c r="BV58" s="232"/>
      <c r="BW58" s="236"/>
      <c r="BX58" s="236"/>
      <c r="BY58" s="232"/>
      <c r="CA58" s="232"/>
      <c r="CB58" s="236"/>
      <c r="CC58" s="236"/>
      <c r="CD58" s="232"/>
      <c r="CF58" s="232"/>
      <c r="CG58" s="236"/>
      <c r="CH58" s="236"/>
      <c r="CI58" s="232"/>
      <c r="CJ58" s="232"/>
      <c r="CK58" s="232"/>
      <c r="CL58" s="236"/>
      <c r="CM58" s="236"/>
      <c r="CN58" s="232"/>
      <c r="CP58" s="232"/>
      <c r="CQ58" s="236"/>
      <c r="CR58" s="236"/>
      <c r="CS58" s="232"/>
      <c r="CU58" s="232"/>
      <c r="CV58" s="236"/>
      <c r="CW58" s="236"/>
      <c r="CX58" s="232"/>
      <c r="CZ58" s="232"/>
      <c r="DA58" s="236"/>
      <c r="DB58" s="236"/>
      <c r="DC58" s="232"/>
      <c r="DE58" s="232"/>
      <c r="DF58" s="236"/>
      <c r="DG58" s="236"/>
      <c r="DH58" s="232"/>
      <c r="DJ58" s="232">
        <f t="shared" si="44"/>
        <v>0</v>
      </c>
      <c r="DK58" s="236"/>
      <c r="DL58" s="236"/>
      <c r="DM58" s="232"/>
    </row>
    <row r="59" spans="1:117" x14ac:dyDescent="0.3">
      <c r="A59" s="350" t="s">
        <v>1074</v>
      </c>
      <c r="B59" s="224" t="s">
        <v>1075</v>
      </c>
      <c r="D59" s="225" t="s">
        <v>946</v>
      </c>
      <c r="E59" s="226"/>
      <c r="F59" s="226"/>
      <c r="G59" s="226"/>
      <c r="H59" s="226"/>
      <c r="J59" s="232"/>
      <c r="K59" s="236"/>
      <c r="L59" s="236"/>
      <c r="M59" s="232"/>
      <c r="O59" s="232"/>
      <c r="P59" s="236"/>
      <c r="Q59" s="236"/>
      <c r="R59" s="232"/>
      <c r="T59" s="232"/>
      <c r="U59" s="236"/>
      <c r="V59" s="236"/>
      <c r="W59" s="232"/>
      <c r="Y59" s="232"/>
      <c r="Z59" s="236"/>
      <c r="AA59" s="236"/>
      <c r="AB59" s="232"/>
      <c r="AD59" s="232"/>
      <c r="AE59" s="236"/>
      <c r="AF59" s="236"/>
      <c r="AG59" s="232"/>
      <c r="AH59" s="232"/>
      <c r="AJ59" s="232"/>
      <c r="AK59" s="344"/>
      <c r="AL59" s="236"/>
      <c r="AM59" s="232"/>
      <c r="AN59" s="208"/>
      <c r="AO59" s="232"/>
      <c r="AP59" s="236"/>
      <c r="AQ59" s="236"/>
      <c r="AR59" s="232"/>
      <c r="AT59" s="232"/>
      <c r="AU59" s="236"/>
      <c r="AV59" s="236"/>
      <c r="AW59" s="232"/>
      <c r="AY59" s="232"/>
      <c r="AZ59" s="236"/>
      <c r="BA59" s="236"/>
      <c r="BB59" s="232"/>
      <c r="BD59" s="232"/>
      <c r="BE59" s="236"/>
      <c r="BF59" s="236"/>
      <c r="BG59" s="232"/>
      <c r="BH59" s="232"/>
      <c r="BI59" s="232"/>
      <c r="BL59" s="232">
        <f t="shared" si="40"/>
        <v>46</v>
      </c>
      <c r="BM59" s="344"/>
      <c r="BN59" s="236"/>
      <c r="BO59" s="232"/>
      <c r="BP59" s="208"/>
      <c r="BQ59" s="232">
        <v>10</v>
      </c>
      <c r="BR59" s="236"/>
      <c r="BS59" s="236"/>
      <c r="BT59" s="232"/>
      <c r="BV59" s="232">
        <v>18</v>
      </c>
      <c r="BW59" s="236"/>
      <c r="BX59" s="236"/>
      <c r="BY59" s="232"/>
      <c r="CA59" s="232">
        <v>18</v>
      </c>
      <c r="CB59" s="236"/>
      <c r="CC59" s="236"/>
      <c r="CD59" s="232"/>
      <c r="CF59" s="232"/>
      <c r="CG59" s="236"/>
      <c r="CH59" s="236"/>
      <c r="CI59" s="232"/>
      <c r="CJ59" s="232"/>
      <c r="CK59" s="232"/>
      <c r="CL59" s="236"/>
      <c r="CM59" s="236"/>
      <c r="CN59" s="232"/>
      <c r="CP59" s="232"/>
      <c r="CQ59" s="236"/>
      <c r="CR59" s="236"/>
      <c r="CS59" s="232"/>
      <c r="CU59" s="232"/>
      <c r="CV59" s="236"/>
      <c r="CW59" s="236"/>
      <c r="CX59" s="232"/>
      <c r="CZ59" s="232"/>
      <c r="DA59" s="236"/>
      <c r="DB59" s="236"/>
      <c r="DC59" s="232"/>
      <c r="DE59" s="232"/>
      <c r="DF59" s="236"/>
      <c r="DG59" s="236"/>
      <c r="DH59" s="232"/>
      <c r="DJ59" s="232">
        <f t="shared" si="44"/>
        <v>46</v>
      </c>
      <c r="DK59" s="236"/>
      <c r="DL59" s="236"/>
      <c r="DM59" s="232"/>
    </row>
    <row r="60" spans="1:117" x14ac:dyDescent="0.3">
      <c r="A60" s="350" t="s">
        <v>1077</v>
      </c>
      <c r="B60" s="224" t="s">
        <v>1076</v>
      </c>
      <c r="D60" s="225" t="s">
        <v>946</v>
      </c>
      <c r="E60" s="226"/>
      <c r="F60" s="226"/>
      <c r="G60" s="226"/>
      <c r="H60" s="226"/>
      <c r="J60" s="232"/>
      <c r="K60" s="236"/>
      <c r="L60" s="236"/>
      <c r="M60" s="232"/>
      <c r="O60" s="232"/>
      <c r="P60" s="236"/>
      <c r="Q60" s="236"/>
      <c r="R60" s="232"/>
      <c r="T60" s="232"/>
      <c r="U60" s="236"/>
      <c r="V60" s="236"/>
      <c r="W60" s="232"/>
      <c r="Y60" s="232"/>
      <c r="Z60" s="236"/>
      <c r="AA60" s="236"/>
      <c r="AB60" s="232"/>
      <c r="AD60" s="232"/>
      <c r="AE60" s="236"/>
      <c r="AF60" s="236"/>
      <c r="AG60" s="232"/>
      <c r="AH60" s="232"/>
      <c r="AJ60" s="232"/>
      <c r="AK60" s="344"/>
      <c r="AL60" s="236"/>
      <c r="AM60" s="232"/>
      <c r="AN60" s="208"/>
      <c r="AO60" s="232"/>
      <c r="AP60" s="236"/>
      <c r="AQ60" s="236"/>
      <c r="AR60" s="232"/>
      <c r="AT60" s="232"/>
      <c r="AU60" s="236"/>
      <c r="AV60" s="236"/>
      <c r="AW60" s="232"/>
      <c r="AY60" s="232"/>
      <c r="AZ60" s="236"/>
      <c r="BA60" s="236"/>
      <c r="BB60" s="232"/>
      <c r="BD60" s="232"/>
      <c r="BE60" s="236"/>
      <c r="BF60" s="236"/>
      <c r="BG60" s="232"/>
      <c r="BH60" s="232"/>
      <c r="BI60" s="232"/>
      <c r="BL60" s="232">
        <f t="shared" si="40"/>
        <v>36</v>
      </c>
      <c r="BM60" s="344"/>
      <c r="BN60" s="236"/>
      <c r="BO60" s="232"/>
      <c r="BP60" s="208"/>
      <c r="BQ60" s="232"/>
      <c r="BR60" s="236"/>
      <c r="BS60" s="236"/>
      <c r="BT60" s="232"/>
      <c r="BV60" s="232">
        <v>9</v>
      </c>
      <c r="BW60" s="236"/>
      <c r="BX60" s="236"/>
      <c r="BY60" s="232"/>
      <c r="CA60" s="232">
        <v>27</v>
      </c>
      <c r="CB60" s="236"/>
      <c r="CC60" s="236"/>
      <c r="CD60" s="232"/>
      <c r="CF60" s="232"/>
      <c r="CG60" s="236"/>
      <c r="CH60" s="236"/>
      <c r="CI60" s="232"/>
      <c r="CJ60" s="232"/>
      <c r="CK60" s="232"/>
      <c r="CL60" s="236"/>
      <c r="CM60" s="236"/>
      <c r="CN60" s="232"/>
      <c r="CP60" s="232"/>
      <c r="CQ60" s="236"/>
      <c r="CR60" s="236"/>
      <c r="CS60" s="232"/>
      <c r="CU60" s="232"/>
      <c r="CV60" s="236"/>
      <c r="CW60" s="236"/>
      <c r="CX60" s="232"/>
      <c r="CZ60" s="232"/>
      <c r="DA60" s="236"/>
      <c r="DB60" s="236"/>
      <c r="DC60" s="232"/>
      <c r="DE60" s="232"/>
      <c r="DF60" s="236"/>
      <c r="DG60" s="236"/>
      <c r="DH60" s="232"/>
      <c r="DJ60" s="232">
        <f t="shared" si="44"/>
        <v>36</v>
      </c>
      <c r="DK60" s="236"/>
      <c r="DL60" s="236"/>
      <c r="DM60" s="232"/>
    </row>
    <row r="61" spans="1:117" x14ac:dyDescent="0.3">
      <c r="A61" s="350" t="s">
        <v>1045</v>
      </c>
      <c r="B61" s="224" t="s">
        <v>1076</v>
      </c>
      <c r="D61" s="225" t="s">
        <v>946</v>
      </c>
      <c r="E61" s="226"/>
      <c r="F61" s="226"/>
      <c r="G61" s="226"/>
      <c r="H61" s="226"/>
      <c r="J61" s="232"/>
      <c r="K61" s="236"/>
      <c r="L61" s="236"/>
      <c r="M61" s="232"/>
      <c r="O61" s="232"/>
      <c r="P61" s="236"/>
      <c r="Q61" s="236"/>
      <c r="R61" s="232"/>
      <c r="T61" s="232"/>
      <c r="U61" s="236"/>
      <c r="V61" s="236"/>
      <c r="W61" s="232"/>
      <c r="Y61" s="232"/>
      <c r="Z61" s="236"/>
      <c r="AA61" s="236"/>
      <c r="AB61" s="232"/>
      <c r="AD61" s="232"/>
      <c r="AE61" s="236"/>
      <c r="AF61" s="236"/>
      <c r="AG61" s="232"/>
      <c r="AH61" s="232"/>
      <c r="AJ61" s="232"/>
      <c r="AK61" s="344"/>
      <c r="AL61" s="236"/>
      <c r="AM61" s="232"/>
      <c r="AN61" s="208"/>
      <c r="AO61" s="232"/>
      <c r="AP61" s="236"/>
      <c r="AQ61" s="236"/>
      <c r="AR61" s="232"/>
      <c r="AT61" s="232"/>
      <c r="AU61" s="236"/>
      <c r="AV61" s="236"/>
      <c r="AW61" s="232"/>
      <c r="AY61" s="232"/>
      <c r="AZ61" s="236"/>
      <c r="BA61" s="236"/>
      <c r="BB61" s="232"/>
      <c r="BD61" s="232"/>
      <c r="BE61" s="236"/>
      <c r="BF61" s="236"/>
      <c r="BG61" s="232"/>
      <c r="BH61" s="232"/>
      <c r="BI61" s="232"/>
      <c r="BL61" s="232">
        <f t="shared" si="40"/>
        <v>37</v>
      </c>
      <c r="BM61" s="344"/>
      <c r="BN61" s="236"/>
      <c r="BO61" s="232"/>
      <c r="BP61" s="208"/>
      <c r="BQ61" s="232">
        <v>10</v>
      </c>
      <c r="BR61" s="236"/>
      <c r="BS61" s="236"/>
      <c r="BT61" s="232"/>
      <c r="BV61" s="232">
        <v>27</v>
      </c>
      <c r="BW61" s="236"/>
      <c r="BX61" s="236"/>
      <c r="BY61" s="232"/>
      <c r="CA61" s="232"/>
      <c r="CB61" s="236"/>
      <c r="CC61" s="236"/>
      <c r="CD61" s="232"/>
      <c r="CF61" s="232"/>
      <c r="CG61" s="236"/>
      <c r="CH61" s="236"/>
      <c r="CI61" s="232"/>
      <c r="CJ61" s="232"/>
      <c r="CK61" s="232"/>
      <c r="CL61" s="236"/>
      <c r="CM61" s="236"/>
      <c r="CN61" s="232"/>
      <c r="CP61" s="232"/>
      <c r="CQ61" s="236"/>
      <c r="CR61" s="236"/>
      <c r="CS61" s="232"/>
      <c r="CU61" s="232"/>
      <c r="CV61" s="236"/>
      <c r="CW61" s="236"/>
      <c r="CX61" s="232"/>
      <c r="CZ61" s="232"/>
      <c r="DA61" s="236"/>
      <c r="DB61" s="236"/>
      <c r="DC61" s="232"/>
      <c r="DE61" s="232"/>
      <c r="DF61" s="236"/>
      <c r="DG61" s="236"/>
      <c r="DH61" s="232"/>
      <c r="DJ61" s="232">
        <f t="shared" si="44"/>
        <v>37</v>
      </c>
      <c r="DK61" s="236"/>
      <c r="DL61" s="236"/>
      <c r="DM61" s="232"/>
    </row>
    <row r="62" spans="1:117" x14ac:dyDescent="0.3">
      <c r="A62" s="350" t="s">
        <v>1046</v>
      </c>
      <c r="B62" s="351" t="s">
        <v>1078</v>
      </c>
      <c r="D62" s="225" t="s">
        <v>946</v>
      </c>
      <c r="E62" s="226"/>
      <c r="F62" s="226"/>
      <c r="G62" s="226"/>
      <c r="H62" s="226"/>
      <c r="J62" s="232"/>
      <c r="K62" s="236"/>
      <c r="L62" s="236"/>
      <c r="M62" s="232"/>
      <c r="O62" s="232"/>
      <c r="P62" s="236"/>
      <c r="Q62" s="236"/>
      <c r="R62" s="232"/>
      <c r="T62" s="232"/>
      <c r="U62" s="236"/>
      <c r="V62" s="236"/>
      <c r="W62" s="232"/>
      <c r="Y62" s="232"/>
      <c r="Z62" s="236"/>
      <c r="AA62" s="236"/>
      <c r="AB62" s="232"/>
      <c r="AD62" s="232"/>
      <c r="AE62" s="236"/>
      <c r="AF62" s="236"/>
      <c r="AG62" s="232"/>
      <c r="AH62" s="232"/>
      <c r="AJ62" s="232"/>
      <c r="AK62" s="344"/>
      <c r="AL62" s="236"/>
      <c r="AM62" s="232"/>
      <c r="AN62" s="208"/>
      <c r="AO62" s="232"/>
      <c r="AP62" s="236"/>
      <c r="AQ62" s="236"/>
      <c r="AR62" s="232"/>
      <c r="AT62" s="232"/>
      <c r="AU62" s="236"/>
      <c r="AV62" s="236"/>
      <c r="AW62" s="232"/>
      <c r="AY62" s="232"/>
      <c r="AZ62" s="236"/>
      <c r="BA62" s="236"/>
      <c r="BB62" s="232"/>
      <c r="BD62" s="232"/>
      <c r="BE62" s="236"/>
      <c r="BF62" s="236"/>
      <c r="BG62" s="232"/>
      <c r="BH62" s="232"/>
      <c r="BI62" s="232"/>
      <c r="BL62" s="232">
        <f t="shared" si="40"/>
        <v>46</v>
      </c>
      <c r="BM62" s="344"/>
      <c r="BN62" s="236"/>
      <c r="BO62" s="232"/>
      <c r="BP62" s="208"/>
      <c r="BQ62" s="232">
        <v>10</v>
      </c>
      <c r="BR62" s="236"/>
      <c r="BS62" s="236"/>
      <c r="BT62" s="232"/>
      <c r="BV62" s="232">
        <v>18</v>
      </c>
      <c r="BW62" s="236"/>
      <c r="BX62" s="236"/>
      <c r="BY62" s="232"/>
      <c r="CA62" s="232">
        <v>18</v>
      </c>
      <c r="CB62" s="236"/>
      <c r="CC62" s="236"/>
      <c r="CD62" s="232"/>
      <c r="CF62" s="232"/>
      <c r="CG62" s="236"/>
      <c r="CH62" s="236"/>
      <c r="CI62" s="232"/>
      <c r="CJ62" s="232"/>
      <c r="CK62" s="232"/>
      <c r="CL62" s="236"/>
      <c r="CM62" s="236"/>
      <c r="CN62" s="232"/>
      <c r="CP62" s="232"/>
      <c r="CQ62" s="236"/>
      <c r="CR62" s="236"/>
      <c r="CS62" s="232"/>
      <c r="CU62" s="232"/>
      <c r="CV62" s="236"/>
      <c r="CW62" s="236"/>
      <c r="CX62" s="232"/>
      <c r="CZ62" s="232"/>
      <c r="DA62" s="236"/>
      <c r="DB62" s="236"/>
      <c r="DC62" s="232"/>
      <c r="DE62" s="232"/>
      <c r="DF62" s="236"/>
      <c r="DG62" s="236"/>
      <c r="DH62" s="232"/>
      <c r="DJ62" s="232">
        <f t="shared" si="44"/>
        <v>46</v>
      </c>
      <c r="DK62" s="236"/>
      <c r="DL62" s="236"/>
      <c r="DM62" s="232"/>
    </row>
    <row r="63" spans="1:117" x14ac:dyDescent="0.3">
      <c r="A63" s="350" t="s">
        <v>1047</v>
      </c>
      <c r="B63" s="224" t="s">
        <v>1079</v>
      </c>
      <c r="D63" s="225" t="s">
        <v>946</v>
      </c>
      <c r="E63" s="226"/>
      <c r="F63" s="226"/>
      <c r="G63" s="226"/>
      <c r="H63" s="226"/>
      <c r="J63" s="232"/>
      <c r="K63" s="236"/>
      <c r="L63" s="236"/>
      <c r="M63" s="232"/>
      <c r="O63" s="232"/>
      <c r="P63" s="236"/>
      <c r="Q63" s="236"/>
      <c r="R63" s="232"/>
      <c r="T63" s="232"/>
      <c r="U63" s="236"/>
      <c r="V63" s="236"/>
      <c r="W63" s="232"/>
      <c r="Y63" s="232"/>
      <c r="Z63" s="236"/>
      <c r="AA63" s="236"/>
      <c r="AB63" s="232"/>
      <c r="AD63" s="232"/>
      <c r="AE63" s="236"/>
      <c r="AF63" s="236"/>
      <c r="AG63" s="232"/>
      <c r="AH63" s="232"/>
      <c r="AJ63" s="232"/>
      <c r="AK63" s="344"/>
      <c r="AL63" s="236"/>
      <c r="AM63" s="232"/>
      <c r="AN63" s="208"/>
      <c r="AO63" s="232"/>
      <c r="AP63" s="236"/>
      <c r="AQ63" s="236"/>
      <c r="AR63" s="232"/>
      <c r="AT63" s="232"/>
      <c r="AU63" s="236"/>
      <c r="AV63" s="236"/>
      <c r="AW63" s="232"/>
      <c r="AY63" s="232"/>
      <c r="AZ63" s="236"/>
      <c r="BA63" s="236"/>
      <c r="BB63" s="232"/>
      <c r="BD63" s="232"/>
      <c r="BE63" s="236"/>
      <c r="BF63" s="236"/>
      <c r="BG63" s="232"/>
      <c r="BH63" s="232"/>
      <c r="BI63" s="232"/>
      <c r="BL63" s="232">
        <f t="shared" si="40"/>
        <v>51</v>
      </c>
      <c r="BM63" s="344"/>
      <c r="BN63" s="236"/>
      <c r="BO63" s="232"/>
      <c r="BP63" s="208"/>
      <c r="BQ63" s="232">
        <v>15</v>
      </c>
      <c r="BR63" s="236"/>
      <c r="BS63" s="236"/>
      <c r="BT63" s="232"/>
      <c r="BV63" s="232">
        <v>18</v>
      </c>
      <c r="BW63" s="236"/>
      <c r="BX63" s="236"/>
      <c r="BY63" s="232"/>
      <c r="CA63" s="232">
        <v>18</v>
      </c>
      <c r="CB63" s="236"/>
      <c r="CC63" s="236"/>
      <c r="CD63" s="232"/>
      <c r="CF63" s="232"/>
      <c r="CG63" s="236"/>
      <c r="CH63" s="236"/>
      <c r="CI63" s="232"/>
      <c r="CJ63" s="232"/>
      <c r="CK63" s="232"/>
      <c r="CL63" s="236"/>
      <c r="CM63" s="236"/>
      <c r="CN63" s="232"/>
      <c r="CP63" s="232"/>
      <c r="CQ63" s="236"/>
      <c r="CR63" s="236"/>
      <c r="CS63" s="232"/>
      <c r="CU63" s="232"/>
      <c r="CV63" s="236"/>
      <c r="CW63" s="236"/>
      <c r="CX63" s="232"/>
      <c r="CZ63" s="232"/>
      <c r="DA63" s="236"/>
      <c r="DB63" s="236"/>
      <c r="DC63" s="232"/>
      <c r="DE63" s="232"/>
      <c r="DF63" s="236"/>
      <c r="DG63" s="236"/>
      <c r="DH63" s="232"/>
      <c r="DJ63" s="232">
        <f t="shared" si="44"/>
        <v>51</v>
      </c>
      <c r="DK63" s="236"/>
      <c r="DL63" s="236"/>
      <c r="DM63" s="232"/>
    </row>
    <row r="64" spans="1:117" x14ac:dyDescent="0.3">
      <c r="A64" s="350" t="s">
        <v>1048</v>
      </c>
      <c r="B64" s="224" t="s">
        <v>1080</v>
      </c>
      <c r="D64" s="225" t="s">
        <v>946</v>
      </c>
      <c r="E64" s="226"/>
      <c r="F64" s="226"/>
      <c r="G64" s="226"/>
      <c r="H64" s="226"/>
      <c r="J64" s="232"/>
      <c r="K64" s="236"/>
      <c r="L64" s="236"/>
      <c r="M64" s="232"/>
      <c r="O64" s="232"/>
      <c r="P64" s="236"/>
      <c r="Q64" s="236"/>
      <c r="R64" s="232"/>
      <c r="T64" s="232"/>
      <c r="U64" s="236"/>
      <c r="V64" s="236"/>
      <c r="W64" s="232"/>
      <c r="Y64" s="232"/>
      <c r="Z64" s="236"/>
      <c r="AA64" s="236"/>
      <c r="AB64" s="232"/>
      <c r="AD64" s="232"/>
      <c r="AE64" s="236"/>
      <c r="AF64" s="236"/>
      <c r="AG64" s="232"/>
      <c r="AH64" s="232"/>
      <c r="AJ64" s="232"/>
      <c r="AK64" s="344"/>
      <c r="AL64" s="236"/>
      <c r="AM64" s="232"/>
      <c r="AN64" s="208"/>
      <c r="AO64" s="232"/>
      <c r="AP64" s="236"/>
      <c r="AQ64" s="236"/>
      <c r="AR64" s="232"/>
      <c r="AT64" s="232"/>
      <c r="AU64" s="236"/>
      <c r="AV64" s="236"/>
      <c r="AW64" s="232"/>
      <c r="AY64" s="232"/>
      <c r="AZ64" s="236"/>
      <c r="BA64" s="236"/>
      <c r="BB64" s="232"/>
      <c r="BD64" s="232"/>
      <c r="BE64" s="236"/>
      <c r="BF64" s="236"/>
      <c r="BG64" s="232"/>
      <c r="BH64" s="232"/>
      <c r="BI64" s="232"/>
      <c r="BL64" s="232">
        <f t="shared" si="40"/>
        <v>92</v>
      </c>
      <c r="BM64" s="344"/>
      <c r="BN64" s="236"/>
      <c r="BO64" s="232"/>
      <c r="BP64" s="208"/>
      <c r="BQ64" s="232">
        <v>20</v>
      </c>
      <c r="BR64" s="236"/>
      <c r="BS64" s="236"/>
      <c r="BT64" s="232"/>
      <c r="BV64" s="232">
        <v>36</v>
      </c>
      <c r="BW64" s="236"/>
      <c r="BX64" s="236"/>
      <c r="BY64" s="232"/>
      <c r="CA64" s="232">
        <v>36</v>
      </c>
      <c r="CB64" s="236"/>
      <c r="CC64" s="236"/>
      <c r="CD64" s="232"/>
      <c r="CF64" s="232"/>
      <c r="CG64" s="236"/>
      <c r="CH64" s="236"/>
      <c r="CI64" s="232"/>
      <c r="CJ64" s="232"/>
      <c r="CK64" s="232"/>
      <c r="CL64" s="236"/>
      <c r="CM64" s="236"/>
      <c r="CN64" s="232"/>
      <c r="CP64" s="232"/>
      <c r="CQ64" s="236"/>
      <c r="CR64" s="236"/>
      <c r="CS64" s="232"/>
      <c r="CU64" s="232"/>
      <c r="CV64" s="236"/>
      <c r="CW64" s="236"/>
      <c r="CX64" s="232"/>
      <c r="CZ64" s="232"/>
      <c r="DA64" s="236"/>
      <c r="DB64" s="236"/>
      <c r="DC64" s="232"/>
      <c r="DE64" s="232"/>
      <c r="DF64" s="236"/>
      <c r="DG64" s="236"/>
      <c r="DH64" s="232"/>
      <c r="DJ64" s="232">
        <f t="shared" si="44"/>
        <v>92</v>
      </c>
      <c r="DK64" s="236"/>
      <c r="DL64" s="236"/>
      <c r="DM64" s="232"/>
    </row>
    <row r="65" spans="1:117" x14ac:dyDescent="0.3">
      <c r="A65" s="350" t="s">
        <v>1049</v>
      </c>
      <c r="B65" s="351" t="s">
        <v>1081</v>
      </c>
      <c r="D65" s="225" t="s">
        <v>946</v>
      </c>
      <c r="E65" s="226"/>
      <c r="F65" s="226"/>
      <c r="G65" s="226"/>
      <c r="H65" s="226"/>
      <c r="J65" s="232">
        <f t="shared" ref="J65:J68" si="46">SUM(O65,T65,Y65,AD65)</f>
        <v>0</v>
      </c>
      <c r="K65" s="236"/>
      <c r="L65" s="236"/>
      <c r="M65" s="232">
        <f t="shared" ref="M65:M68" si="47">SUM(R65,W65,AB65,AG65)</f>
        <v>0</v>
      </c>
      <c r="O65" s="232"/>
      <c r="P65" s="236"/>
      <c r="Q65" s="236"/>
      <c r="R65" s="232"/>
      <c r="T65" s="232"/>
      <c r="U65" s="236"/>
      <c r="V65" s="236"/>
      <c r="W65" s="232"/>
      <c r="Y65" s="232"/>
      <c r="Z65" s="236"/>
      <c r="AA65" s="236"/>
      <c r="AB65" s="232"/>
      <c r="AD65" s="232"/>
      <c r="AE65" s="236"/>
      <c r="AF65" s="236"/>
      <c r="AG65" s="232"/>
      <c r="AH65" s="232"/>
      <c r="AJ65" s="232">
        <f t="shared" ref="AJ65:AJ69" si="48">SUM(AO65,AT65,AY65,BD65)</f>
        <v>0</v>
      </c>
      <c r="AK65" s="344"/>
      <c r="AL65" s="236"/>
      <c r="AM65" s="232">
        <f t="shared" ref="AM65:AM68" si="49">SUM(AR65,AW65,BB65,BG65)</f>
        <v>0</v>
      </c>
      <c r="AN65" s="208"/>
      <c r="AO65" s="232"/>
      <c r="AP65" s="236"/>
      <c r="AQ65" s="236"/>
      <c r="AR65" s="232"/>
      <c r="AT65" s="232"/>
      <c r="AU65" s="236"/>
      <c r="AV65" s="236"/>
      <c r="AW65" s="232"/>
      <c r="AY65" s="232"/>
      <c r="AZ65" s="236"/>
      <c r="BA65" s="236"/>
      <c r="BB65" s="232"/>
      <c r="BD65" s="232"/>
      <c r="BE65" s="236"/>
      <c r="BF65" s="236"/>
      <c r="BG65" s="232"/>
      <c r="BH65" s="232"/>
      <c r="BI65" s="232"/>
      <c r="BL65" s="232">
        <f t="shared" ref="BL65:BL69" si="50">SUM(BQ65,BV65,CA65,CF65)</f>
        <v>19</v>
      </c>
      <c r="BM65" s="344"/>
      <c r="BN65" s="236"/>
      <c r="BO65" s="232">
        <f t="shared" ref="BO65:BO68" si="51">SUM(BT65,BY65,CD65,CI65)</f>
        <v>0</v>
      </c>
      <c r="BP65" s="208"/>
      <c r="BQ65" s="232">
        <v>10</v>
      </c>
      <c r="BR65" s="236"/>
      <c r="BS65" s="236"/>
      <c r="BT65" s="232"/>
      <c r="BV65" s="232">
        <v>9</v>
      </c>
      <c r="BW65" s="236"/>
      <c r="BX65" s="236"/>
      <c r="BY65" s="232"/>
      <c r="CA65" s="232"/>
      <c r="CB65" s="236"/>
      <c r="CC65" s="236"/>
      <c r="CD65" s="232"/>
      <c r="CF65" s="232"/>
      <c r="CG65" s="236"/>
      <c r="CH65" s="236"/>
      <c r="CI65" s="232"/>
      <c r="CJ65" s="232" t="s">
        <v>988</v>
      </c>
      <c r="CK65" s="232">
        <f t="shared" ref="CK65:CK68" si="52">SUM(CP65,CU65,CZ65,DE65)</f>
        <v>0</v>
      </c>
      <c r="CL65" s="236"/>
      <c r="CM65" s="236"/>
      <c r="CN65" s="232">
        <f t="shared" ref="CN65:CN68" si="53">SUM(CS65,CX65,DC65,DH65)</f>
        <v>0</v>
      </c>
      <c r="CP65" s="232"/>
      <c r="CQ65" s="236"/>
      <c r="CR65" s="236"/>
      <c r="CS65" s="232"/>
      <c r="CU65" s="232"/>
      <c r="CV65" s="236"/>
      <c r="CW65" s="236"/>
      <c r="CX65" s="232"/>
      <c r="CZ65" s="232"/>
      <c r="DA65" s="236"/>
      <c r="DB65" s="236"/>
      <c r="DC65" s="232"/>
      <c r="DE65" s="232"/>
      <c r="DF65" s="236"/>
      <c r="DG65" s="236"/>
      <c r="DH65" s="232"/>
      <c r="DJ65" s="232">
        <f t="shared" si="44"/>
        <v>19</v>
      </c>
      <c r="DK65" s="236"/>
      <c r="DL65" s="236"/>
      <c r="DM65" s="232">
        <f>SUM(M65,AM65,BO65,CN65)</f>
        <v>0</v>
      </c>
    </row>
    <row r="66" spans="1:117" x14ac:dyDescent="0.3">
      <c r="A66" s="350" t="s">
        <v>1052</v>
      </c>
      <c r="B66" s="224" t="s">
        <v>1082</v>
      </c>
      <c r="D66" s="225" t="s">
        <v>946</v>
      </c>
      <c r="E66" s="226"/>
      <c r="F66" s="226"/>
      <c r="G66" s="226"/>
      <c r="H66" s="226"/>
      <c r="J66" s="232">
        <f t="shared" si="46"/>
        <v>0</v>
      </c>
      <c r="K66" s="236"/>
      <c r="L66" s="236"/>
      <c r="M66" s="232">
        <f t="shared" si="47"/>
        <v>0</v>
      </c>
      <c r="O66" s="232"/>
      <c r="P66" s="236"/>
      <c r="Q66" s="236"/>
      <c r="R66" s="232"/>
      <c r="T66" s="232"/>
      <c r="U66" s="236"/>
      <c r="V66" s="236"/>
      <c r="W66" s="232"/>
      <c r="Y66" s="232"/>
      <c r="Z66" s="236"/>
      <c r="AA66" s="236"/>
      <c r="AB66" s="232"/>
      <c r="AD66" s="232"/>
      <c r="AE66" s="236"/>
      <c r="AF66" s="236"/>
      <c r="AG66" s="232"/>
      <c r="AH66" s="232"/>
      <c r="AJ66" s="232">
        <f t="shared" si="48"/>
        <v>0</v>
      </c>
      <c r="AK66" s="344"/>
      <c r="AL66" s="236"/>
      <c r="AM66" s="232">
        <f t="shared" si="49"/>
        <v>0</v>
      </c>
      <c r="AN66" s="208"/>
      <c r="AO66" s="232"/>
      <c r="AP66" s="236"/>
      <c r="AQ66" s="236"/>
      <c r="AR66" s="232"/>
      <c r="AT66" s="232"/>
      <c r="AU66" s="236"/>
      <c r="AV66" s="236"/>
      <c r="AW66" s="232"/>
      <c r="AY66" s="232"/>
      <c r="AZ66" s="236"/>
      <c r="BA66" s="236"/>
      <c r="BB66" s="232"/>
      <c r="BD66" s="232"/>
      <c r="BE66" s="236"/>
      <c r="BF66" s="236"/>
      <c r="BG66" s="232"/>
      <c r="BH66" s="232"/>
      <c r="BI66" s="232"/>
      <c r="BL66" s="232">
        <v>40</v>
      </c>
      <c r="BM66" s="344"/>
      <c r="BN66" s="236"/>
      <c r="BO66" s="232">
        <f t="shared" si="51"/>
        <v>0</v>
      </c>
      <c r="BP66" s="208"/>
      <c r="BQ66" s="232"/>
      <c r="BR66" s="236"/>
      <c r="BS66" s="236"/>
      <c r="BT66" s="232"/>
      <c r="BV66" s="232"/>
      <c r="BW66" s="236"/>
      <c r="BX66" s="236"/>
      <c r="BY66" s="232"/>
      <c r="CA66" s="232"/>
      <c r="CB66" s="236"/>
      <c r="CC66" s="236"/>
      <c r="CD66" s="232"/>
      <c r="CF66" s="232"/>
      <c r="CG66" s="236"/>
      <c r="CH66" s="236"/>
      <c r="CI66" s="232"/>
      <c r="CJ66" s="232" t="s">
        <v>996</v>
      </c>
      <c r="CK66" s="232">
        <f t="shared" si="52"/>
        <v>0</v>
      </c>
      <c r="CL66" s="236"/>
      <c r="CM66" s="236"/>
      <c r="CN66" s="232">
        <f t="shared" si="53"/>
        <v>0</v>
      </c>
      <c r="CP66" s="232"/>
      <c r="CQ66" s="236"/>
      <c r="CR66" s="236"/>
      <c r="CS66" s="232"/>
      <c r="CU66" s="232"/>
      <c r="CV66" s="236"/>
      <c r="CW66" s="236"/>
      <c r="CX66" s="232"/>
      <c r="CZ66" s="232"/>
      <c r="DA66" s="236"/>
      <c r="DB66" s="236"/>
      <c r="DC66" s="232"/>
      <c r="DE66" s="232"/>
      <c r="DF66" s="236"/>
      <c r="DG66" s="236"/>
      <c r="DH66" s="232"/>
      <c r="DJ66" s="232">
        <f t="shared" si="44"/>
        <v>40</v>
      </c>
      <c r="DK66" s="236"/>
      <c r="DL66" s="236"/>
      <c r="DM66" s="232">
        <f>SUM(M66,AM66,BO66,CN66)</f>
        <v>0</v>
      </c>
    </row>
    <row r="67" spans="1:117" x14ac:dyDescent="0.3">
      <c r="A67" s="350"/>
      <c r="B67" s="224"/>
      <c r="D67" s="225" t="s">
        <v>946</v>
      </c>
      <c r="E67" s="226"/>
      <c r="F67" s="226"/>
      <c r="G67" s="226"/>
      <c r="H67" s="226"/>
      <c r="J67" s="232">
        <f t="shared" si="46"/>
        <v>0</v>
      </c>
      <c r="K67" s="236"/>
      <c r="L67" s="236"/>
      <c r="M67" s="232">
        <f t="shared" si="47"/>
        <v>0</v>
      </c>
      <c r="O67" s="232"/>
      <c r="P67" s="236"/>
      <c r="Q67" s="236"/>
      <c r="R67" s="232"/>
      <c r="T67" s="232"/>
      <c r="U67" s="236"/>
      <c r="V67" s="236"/>
      <c r="W67" s="232"/>
      <c r="Y67" s="232"/>
      <c r="Z67" s="236"/>
      <c r="AA67" s="236"/>
      <c r="AB67" s="232"/>
      <c r="AD67" s="232"/>
      <c r="AE67" s="236"/>
      <c r="AF67" s="236"/>
      <c r="AG67" s="232"/>
      <c r="AH67" s="232"/>
      <c r="AJ67" s="232"/>
      <c r="AK67" s="344"/>
      <c r="AL67" s="236"/>
      <c r="AM67" s="232">
        <f t="shared" si="49"/>
        <v>0</v>
      </c>
      <c r="AN67" s="208"/>
      <c r="AO67" s="232"/>
      <c r="AP67" s="236"/>
      <c r="AQ67" s="236"/>
      <c r="AR67" s="232"/>
      <c r="AT67" s="232"/>
      <c r="AU67" s="236"/>
      <c r="AV67" s="236"/>
      <c r="AW67" s="232"/>
      <c r="AY67" s="232"/>
      <c r="AZ67" s="236"/>
      <c r="BA67" s="236"/>
      <c r="BB67" s="232"/>
      <c r="BD67" s="232"/>
      <c r="BE67" s="236"/>
      <c r="BF67" s="236"/>
      <c r="BG67" s="232"/>
      <c r="BH67" s="232"/>
      <c r="BI67" s="232"/>
      <c r="BL67" s="232">
        <f t="shared" si="50"/>
        <v>0</v>
      </c>
      <c r="BM67" s="344"/>
      <c r="BN67" s="236"/>
      <c r="BO67" s="232">
        <f t="shared" si="51"/>
        <v>0</v>
      </c>
      <c r="BP67" s="208"/>
      <c r="BQ67" s="232"/>
      <c r="BR67" s="236"/>
      <c r="BS67" s="236"/>
      <c r="BT67" s="232"/>
      <c r="BV67" s="232"/>
      <c r="BW67" s="236"/>
      <c r="BX67" s="236"/>
      <c r="BY67" s="232"/>
      <c r="CA67" s="232"/>
      <c r="CB67" s="236"/>
      <c r="CC67" s="236"/>
      <c r="CD67" s="232"/>
      <c r="CF67" s="232"/>
      <c r="CG67" s="236"/>
      <c r="CH67" s="236"/>
      <c r="CI67" s="232"/>
      <c r="CJ67" s="232" t="s">
        <v>1011</v>
      </c>
      <c r="CK67" s="232">
        <f t="shared" si="52"/>
        <v>0</v>
      </c>
      <c r="CL67" s="236"/>
      <c r="CM67" s="236"/>
      <c r="CN67" s="232">
        <f t="shared" si="53"/>
        <v>0</v>
      </c>
      <c r="CP67" s="232"/>
      <c r="CQ67" s="236"/>
      <c r="CR67" s="236"/>
      <c r="CS67" s="232"/>
      <c r="CU67" s="232"/>
      <c r="CV67" s="236"/>
      <c r="CW67" s="236"/>
      <c r="CX67" s="232"/>
      <c r="CZ67" s="232"/>
      <c r="DA67" s="236"/>
      <c r="DB67" s="236"/>
      <c r="DC67" s="232"/>
      <c r="DE67" s="232"/>
      <c r="DF67" s="236"/>
      <c r="DG67" s="236"/>
      <c r="DH67" s="232"/>
      <c r="DJ67" s="232">
        <f t="shared" si="44"/>
        <v>0</v>
      </c>
      <c r="DK67" s="236"/>
      <c r="DL67" s="236"/>
      <c r="DM67" s="232">
        <f>SUM(M67,AM67,BO67,CN67)</f>
        <v>0</v>
      </c>
    </row>
    <row r="68" spans="1:117" x14ac:dyDescent="0.3">
      <c r="A68" s="224"/>
      <c r="B68" s="224"/>
      <c r="D68" s="225" t="s">
        <v>946</v>
      </c>
      <c r="E68" s="226"/>
      <c r="F68" s="226"/>
      <c r="G68" s="226"/>
      <c r="H68" s="226"/>
      <c r="J68" s="232">
        <f t="shared" si="46"/>
        <v>0</v>
      </c>
      <c r="K68" s="236"/>
      <c r="L68" s="236"/>
      <c r="M68" s="232">
        <f t="shared" si="47"/>
        <v>0</v>
      </c>
      <c r="O68" s="232"/>
      <c r="P68" s="236"/>
      <c r="Q68" s="236"/>
      <c r="R68" s="232"/>
      <c r="T68" s="232"/>
      <c r="U68" s="236"/>
      <c r="V68" s="236"/>
      <c r="W68" s="232"/>
      <c r="Y68" s="232"/>
      <c r="Z68" s="236"/>
      <c r="AA68" s="236"/>
      <c r="AB68" s="232"/>
      <c r="AD68" s="232"/>
      <c r="AE68" s="236"/>
      <c r="AF68" s="236"/>
      <c r="AG68" s="232"/>
      <c r="AH68" s="232"/>
      <c r="AJ68" s="232">
        <f t="shared" si="48"/>
        <v>0</v>
      </c>
      <c r="AK68" s="344"/>
      <c r="AL68" s="236"/>
      <c r="AM68" s="232">
        <f t="shared" si="49"/>
        <v>0</v>
      </c>
      <c r="AN68" s="208"/>
      <c r="AO68" s="232"/>
      <c r="AP68" s="236"/>
      <c r="AQ68" s="236"/>
      <c r="AR68" s="232"/>
      <c r="AT68" s="232"/>
      <c r="AU68" s="236"/>
      <c r="AV68" s="236"/>
      <c r="AW68" s="232"/>
      <c r="AY68" s="232"/>
      <c r="AZ68" s="236"/>
      <c r="BA68" s="236"/>
      <c r="BB68" s="232"/>
      <c r="BD68" s="232"/>
      <c r="BE68" s="236"/>
      <c r="BF68" s="236"/>
      <c r="BG68" s="232"/>
      <c r="BH68" s="232"/>
      <c r="BI68" s="232"/>
      <c r="BL68" s="232">
        <f t="shared" si="50"/>
        <v>0</v>
      </c>
      <c r="BM68" s="344"/>
      <c r="BN68" s="236"/>
      <c r="BO68" s="232">
        <f t="shared" si="51"/>
        <v>0</v>
      </c>
      <c r="BP68" s="208"/>
      <c r="BQ68" s="232"/>
      <c r="BR68" s="236"/>
      <c r="BS68" s="236"/>
      <c r="BT68" s="232"/>
      <c r="BV68" s="232"/>
      <c r="BW68" s="236"/>
      <c r="BX68" s="236"/>
      <c r="BY68" s="232"/>
      <c r="CA68" s="232"/>
      <c r="CB68" s="236"/>
      <c r="CC68" s="236"/>
      <c r="CD68" s="232"/>
      <c r="CF68" s="232"/>
      <c r="CG68" s="236"/>
      <c r="CH68" s="236"/>
      <c r="CI68" s="232"/>
      <c r="CJ68" s="232"/>
      <c r="CK68" s="232">
        <f t="shared" si="52"/>
        <v>0</v>
      </c>
      <c r="CL68" s="236"/>
      <c r="CM68" s="236"/>
      <c r="CN68" s="232">
        <f t="shared" si="53"/>
        <v>0</v>
      </c>
      <c r="CP68" s="232"/>
      <c r="CQ68" s="236"/>
      <c r="CR68" s="236"/>
      <c r="CS68" s="232"/>
      <c r="CU68" s="232"/>
      <c r="CV68" s="236"/>
      <c r="CW68" s="236"/>
      <c r="CX68" s="232"/>
      <c r="CZ68" s="232"/>
      <c r="DA68" s="236"/>
      <c r="DB68" s="236"/>
      <c r="DC68" s="232"/>
      <c r="DE68" s="232"/>
      <c r="DF68" s="236"/>
      <c r="DG68" s="236"/>
      <c r="DH68" s="232"/>
      <c r="DJ68" s="232">
        <f>SUM(J68,AJ68,BL68,CK68)</f>
        <v>0</v>
      </c>
      <c r="DK68" s="236"/>
      <c r="DL68" s="236"/>
      <c r="DM68" s="232">
        <f>SUM(M68,AM68,BO68,CN68)</f>
        <v>0</v>
      </c>
    </row>
    <row r="69" spans="1:117" x14ac:dyDescent="0.3">
      <c r="A69" s="330" t="s">
        <v>973</v>
      </c>
      <c r="B69" s="224"/>
      <c r="D69" s="225"/>
      <c r="E69" s="226"/>
      <c r="F69" s="226"/>
      <c r="G69" s="226"/>
      <c r="H69" s="226"/>
      <c r="J69" s="232"/>
      <c r="K69" s="236"/>
      <c r="L69" s="236"/>
      <c r="M69" s="232"/>
      <c r="O69" s="232"/>
      <c r="P69" s="236"/>
      <c r="Q69" s="236"/>
      <c r="R69" s="232"/>
      <c r="T69" s="232"/>
      <c r="U69" s="236"/>
      <c r="V69" s="236"/>
      <c r="W69" s="232"/>
      <c r="Y69" s="232"/>
      <c r="Z69" s="236"/>
      <c r="AA69" s="236"/>
      <c r="AB69" s="232"/>
      <c r="AD69" s="232"/>
      <c r="AE69" s="236"/>
      <c r="AF69" s="236"/>
      <c r="AG69" s="232"/>
      <c r="AH69" s="232"/>
      <c r="AJ69" s="232">
        <f t="shared" si="48"/>
        <v>0</v>
      </c>
      <c r="AK69" s="344"/>
      <c r="AL69" s="236"/>
      <c r="AM69" s="232"/>
      <c r="AN69" s="208"/>
      <c r="AO69" s="232"/>
      <c r="AP69" s="236"/>
      <c r="AQ69" s="236"/>
      <c r="AR69" s="232"/>
      <c r="AT69" s="232"/>
      <c r="AU69" s="236"/>
      <c r="AV69" s="236"/>
      <c r="AW69" s="232"/>
      <c r="AY69" s="232"/>
      <c r="AZ69" s="236"/>
      <c r="BA69" s="236"/>
      <c r="BB69" s="232"/>
      <c r="BD69" s="232"/>
      <c r="BE69" s="236"/>
      <c r="BF69" s="236"/>
      <c r="BG69" s="232"/>
      <c r="BH69" s="232"/>
      <c r="BI69" s="232"/>
      <c r="BL69" s="232">
        <f t="shared" si="50"/>
        <v>0</v>
      </c>
      <c r="BM69" s="344"/>
      <c r="BN69" s="236"/>
      <c r="BO69" s="232"/>
      <c r="BP69" s="208"/>
      <c r="BQ69" s="232"/>
      <c r="BR69" s="236"/>
      <c r="BS69" s="236"/>
      <c r="BT69" s="232"/>
      <c r="BV69" s="232"/>
      <c r="BW69" s="236"/>
      <c r="BX69" s="236"/>
      <c r="BY69" s="232"/>
      <c r="CA69" s="232"/>
      <c r="CB69" s="236"/>
      <c r="CC69" s="236"/>
      <c r="CD69" s="232"/>
      <c r="CF69" s="232"/>
      <c r="CG69" s="236"/>
      <c r="CH69" s="236"/>
      <c r="CI69" s="232"/>
      <c r="CJ69" s="232"/>
      <c r="CK69" s="232"/>
      <c r="CL69" s="236"/>
      <c r="CM69" s="236"/>
      <c r="CN69" s="232"/>
      <c r="CP69" s="232"/>
      <c r="CQ69" s="236"/>
      <c r="CR69" s="236"/>
      <c r="CS69" s="232"/>
      <c r="CU69" s="232"/>
      <c r="CV69" s="236"/>
      <c r="CW69" s="236"/>
      <c r="CX69" s="232"/>
      <c r="CZ69" s="232"/>
      <c r="DA69" s="236"/>
      <c r="DB69" s="236"/>
      <c r="DC69" s="232"/>
      <c r="DE69" s="232"/>
      <c r="DF69" s="236"/>
      <c r="DG69" s="236"/>
      <c r="DH69" s="232"/>
      <c r="DJ69" s="232"/>
      <c r="DK69" s="236"/>
      <c r="DL69" s="236"/>
      <c r="DM69" s="232"/>
    </row>
    <row r="70" spans="1:117" x14ac:dyDescent="0.3">
      <c r="A70" s="224" t="s">
        <v>1050</v>
      </c>
      <c r="B70" s="224" t="s">
        <v>1083</v>
      </c>
      <c r="D70" s="225" t="s">
        <v>946</v>
      </c>
      <c r="E70" s="226"/>
      <c r="F70" s="226"/>
      <c r="G70" s="226"/>
      <c r="H70" s="226"/>
      <c r="J70" s="232">
        <f t="shared" si="0"/>
        <v>0</v>
      </c>
      <c r="K70" s="236"/>
      <c r="L70" s="236"/>
      <c r="M70" s="232">
        <f t="shared" si="1"/>
        <v>0</v>
      </c>
      <c r="O70" s="232"/>
      <c r="P70" s="236"/>
      <c r="Q70" s="236"/>
      <c r="R70" s="232"/>
      <c r="T70" s="232"/>
      <c r="U70" s="236"/>
      <c r="V70" s="236"/>
      <c r="W70" s="232"/>
      <c r="Y70" s="232"/>
      <c r="Z70" s="236"/>
      <c r="AA70" s="236"/>
      <c r="AB70" s="232"/>
      <c r="AD70" s="232"/>
      <c r="AE70" s="236"/>
      <c r="AF70" s="236"/>
      <c r="AG70" s="232"/>
      <c r="AH70" s="232"/>
      <c r="AJ70" s="232">
        <f t="shared" si="10"/>
        <v>34</v>
      </c>
      <c r="AK70" s="344"/>
      <c r="AL70" s="236"/>
      <c r="AM70" s="232">
        <f t="shared" si="11"/>
        <v>0</v>
      </c>
      <c r="AN70" s="208"/>
      <c r="AO70" s="232">
        <v>10</v>
      </c>
      <c r="AP70" s="236"/>
      <c r="AQ70" s="236"/>
      <c r="AR70" s="232"/>
      <c r="AT70" s="232">
        <v>9</v>
      </c>
      <c r="AU70" s="236"/>
      <c r="AV70" s="236"/>
      <c r="AW70" s="232"/>
      <c r="AY70" s="232">
        <v>10</v>
      </c>
      <c r="AZ70" s="236"/>
      <c r="BA70" s="236"/>
      <c r="BB70" s="232"/>
      <c r="BD70" s="232">
        <v>5</v>
      </c>
      <c r="BE70" s="236"/>
      <c r="BF70" s="236"/>
      <c r="BG70" s="232"/>
      <c r="BH70" s="232"/>
      <c r="BI70" s="232"/>
      <c r="BL70" s="232">
        <f t="shared" si="12"/>
        <v>0</v>
      </c>
      <c r="BM70" s="344"/>
      <c r="BN70" s="236"/>
      <c r="BO70" s="232">
        <f t="shared" si="13"/>
        <v>0</v>
      </c>
      <c r="BP70" s="208"/>
      <c r="BQ70" s="232"/>
      <c r="BR70" s="236"/>
      <c r="BS70" s="236"/>
      <c r="BT70" s="232"/>
      <c r="BV70" s="232"/>
      <c r="BW70" s="236"/>
      <c r="BX70" s="236"/>
      <c r="BY70" s="232"/>
      <c r="CA70" s="232"/>
      <c r="CB70" s="236"/>
      <c r="CC70" s="236"/>
      <c r="CD70" s="232"/>
      <c r="CF70" s="232"/>
      <c r="CG70" s="236"/>
      <c r="CH70" s="236"/>
      <c r="CI70" s="232"/>
      <c r="CJ70" s="232" t="s">
        <v>1010</v>
      </c>
      <c r="CK70" s="232">
        <f t="shared" si="15"/>
        <v>0</v>
      </c>
      <c r="CL70" s="236"/>
      <c r="CM70" s="236"/>
      <c r="CN70" s="232">
        <f t="shared" si="16"/>
        <v>0</v>
      </c>
      <c r="CP70" s="232"/>
      <c r="CQ70" s="236"/>
      <c r="CR70" s="236"/>
      <c r="CS70" s="232"/>
      <c r="CU70" s="232"/>
      <c r="CV70" s="236"/>
      <c r="CW70" s="236"/>
      <c r="CX70" s="232"/>
      <c r="CZ70" s="232"/>
      <c r="DA70" s="236"/>
      <c r="DB70" s="236"/>
      <c r="DC70" s="232"/>
      <c r="DE70" s="232"/>
      <c r="DF70" s="236"/>
      <c r="DG70" s="236"/>
      <c r="DH70" s="232"/>
      <c r="DJ70" s="232">
        <f>SUM(J70,AJ70,BL70,CK70)</f>
        <v>34</v>
      </c>
      <c r="DK70" s="236"/>
      <c r="DL70" s="236"/>
      <c r="DM70" s="232">
        <f>SUM(M70,AM70,BO70,CN70)</f>
        <v>0</v>
      </c>
    </row>
    <row r="71" spans="1:117" x14ac:dyDescent="0.3">
      <c r="A71" s="224" t="s">
        <v>1019</v>
      </c>
      <c r="B71" s="224" t="s">
        <v>1084</v>
      </c>
      <c r="D71" s="225" t="s">
        <v>946</v>
      </c>
      <c r="E71" s="226"/>
      <c r="F71" s="226"/>
      <c r="G71" s="226"/>
      <c r="H71" s="226"/>
      <c r="J71" s="232">
        <f t="shared" si="0"/>
        <v>0</v>
      </c>
      <c r="K71" s="236"/>
      <c r="L71" s="236"/>
      <c r="M71" s="232">
        <f t="shared" si="1"/>
        <v>0</v>
      </c>
      <c r="O71" s="232"/>
      <c r="P71" s="236"/>
      <c r="Q71" s="236"/>
      <c r="R71" s="232"/>
      <c r="T71" s="232"/>
      <c r="U71" s="236"/>
      <c r="V71" s="236"/>
      <c r="W71" s="232"/>
      <c r="Y71" s="232"/>
      <c r="Z71" s="236"/>
      <c r="AA71" s="236"/>
      <c r="AB71" s="232"/>
      <c r="AD71" s="232"/>
      <c r="AE71" s="236"/>
      <c r="AF71" s="236"/>
      <c r="AG71" s="232"/>
      <c r="AH71" s="232"/>
      <c r="AJ71" s="232">
        <f t="shared" si="10"/>
        <v>29</v>
      </c>
      <c r="AK71" s="344"/>
      <c r="AL71" s="236"/>
      <c r="AM71" s="232">
        <f t="shared" si="11"/>
        <v>0</v>
      </c>
      <c r="AN71" s="208"/>
      <c r="AO71" s="232">
        <v>10</v>
      </c>
      <c r="AP71" s="236"/>
      <c r="AQ71" s="236"/>
      <c r="AR71" s="232"/>
      <c r="AT71" s="232">
        <v>9</v>
      </c>
      <c r="AU71" s="236"/>
      <c r="AV71" s="236"/>
      <c r="AW71" s="232"/>
      <c r="AY71" s="232">
        <v>10</v>
      </c>
      <c r="AZ71" s="236"/>
      <c r="BA71" s="236"/>
      <c r="BB71" s="232"/>
      <c r="BD71" s="232"/>
      <c r="BE71" s="236"/>
      <c r="BF71" s="236"/>
      <c r="BG71" s="232"/>
      <c r="BH71" s="232"/>
      <c r="BI71" s="232"/>
      <c r="BL71" s="232">
        <f t="shared" si="12"/>
        <v>0</v>
      </c>
      <c r="BM71" s="344"/>
      <c r="BN71" s="236"/>
      <c r="BO71" s="232">
        <f t="shared" si="13"/>
        <v>0</v>
      </c>
      <c r="BP71" s="208"/>
      <c r="BQ71" s="232"/>
      <c r="BR71" s="236"/>
      <c r="BS71" s="236"/>
      <c r="BT71" s="232"/>
      <c r="BV71" s="232"/>
      <c r="BW71" s="236"/>
      <c r="BX71" s="236"/>
      <c r="BY71" s="232"/>
      <c r="CA71" s="232"/>
      <c r="CB71" s="236"/>
      <c r="CC71" s="236"/>
      <c r="CD71" s="232"/>
      <c r="CF71" s="232"/>
      <c r="CG71" s="236"/>
      <c r="CH71" s="236"/>
      <c r="CI71" s="232"/>
      <c r="CJ71" s="232"/>
      <c r="CK71" s="232">
        <f t="shared" si="15"/>
        <v>0</v>
      </c>
      <c r="CL71" s="236"/>
      <c r="CM71" s="236"/>
      <c r="CN71" s="232">
        <f t="shared" si="16"/>
        <v>0</v>
      </c>
      <c r="CP71" s="232"/>
      <c r="CQ71" s="236"/>
      <c r="CR71" s="236"/>
      <c r="CS71" s="232"/>
      <c r="CU71" s="232"/>
      <c r="CV71" s="236"/>
      <c r="CW71" s="236"/>
      <c r="CX71" s="232"/>
      <c r="CZ71" s="232"/>
      <c r="DA71" s="236"/>
      <c r="DB71" s="236"/>
      <c r="DC71" s="232"/>
      <c r="DE71" s="232"/>
      <c r="DF71" s="236"/>
      <c r="DG71" s="236"/>
      <c r="DH71" s="232"/>
      <c r="DJ71" s="232">
        <f>SUM(J71,AJ71,BL71,CK71)</f>
        <v>29</v>
      </c>
      <c r="DK71" s="236"/>
      <c r="DL71" s="236"/>
      <c r="DM71" s="232">
        <f>SUM(M71,AM71,BO71,CN71)</f>
        <v>0</v>
      </c>
    </row>
    <row r="72" spans="1:117" x14ac:dyDescent="0.3">
      <c r="A72" s="224" t="s">
        <v>1051</v>
      </c>
      <c r="B72" s="224" t="s">
        <v>1085</v>
      </c>
      <c r="D72" s="225" t="s">
        <v>946</v>
      </c>
      <c r="E72" s="226"/>
      <c r="F72" s="226"/>
      <c r="G72" s="226"/>
      <c r="H72" s="226"/>
      <c r="J72" s="232">
        <f t="shared" ref="J72" si="54">SUM(O72,T72,Y72,AD72)</f>
        <v>0</v>
      </c>
      <c r="K72" s="236"/>
      <c r="L72" s="236"/>
      <c r="M72" s="232">
        <f t="shared" ref="M72" si="55">SUM(R72,W72,AB72,AG72)</f>
        <v>0</v>
      </c>
      <c r="O72" s="232"/>
      <c r="P72" s="236"/>
      <c r="Q72" s="236"/>
      <c r="R72" s="232"/>
      <c r="T72" s="232"/>
      <c r="U72" s="236"/>
      <c r="V72" s="236"/>
      <c r="W72" s="232"/>
      <c r="Y72" s="232"/>
      <c r="Z72" s="236"/>
      <c r="AA72" s="236"/>
      <c r="AB72" s="232"/>
      <c r="AD72" s="232"/>
      <c r="AE72" s="236"/>
      <c r="AF72" s="236"/>
      <c r="AG72" s="232"/>
      <c r="AH72" s="232"/>
      <c r="AJ72" s="232">
        <f t="shared" ref="AJ72" si="56">SUM(AO72,AT72,AY72,BD72)</f>
        <v>38</v>
      </c>
      <c r="AK72" s="344"/>
      <c r="AL72" s="236"/>
      <c r="AM72" s="232">
        <f t="shared" ref="AM72" si="57">SUM(AR72,AW72,BB72,BG72)</f>
        <v>0</v>
      </c>
      <c r="AN72" s="208"/>
      <c r="AO72" s="232">
        <v>10</v>
      </c>
      <c r="AP72" s="236"/>
      <c r="AQ72" s="236"/>
      <c r="AR72" s="232"/>
      <c r="AT72" s="232">
        <v>18</v>
      </c>
      <c r="AU72" s="236"/>
      <c r="AV72" s="236"/>
      <c r="AW72" s="232"/>
      <c r="AY72" s="232">
        <v>10</v>
      </c>
      <c r="AZ72" s="236"/>
      <c r="BA72" s="236"/>
      <c r="BB72" s="232"/>
      <c r="BD72" s="232"/>
      <c r="BE72" s="236"/>
      <c r="BF72" s="236"/>
      <c r="BG72" s="232"/>
      <c r="BH72" s="232"/>
      <c r="BI72" s="232"/>
      <c r="BL72" s="232">
        <f t="shared" ref="BL72" si="58">SUM(BQ72,BV72,CA72,CF72)</f>
        <v>0</v>
      </c>
      <c r="BM72" s="344"/>
      <c r="BN72" s="236"/>
      <c r="BO72" s="232">
        <f t="shared" ref="BO72" si="59">SUM(BT72,BY72,CD72,CI72)</f>
        <v>0</v>
      </c>
      <c r="BP72" s="208"/>
      <c r="BQ72" s="232"/>
      <c r="BR72" s="236"/>
      <c r="BS72" s="236"/>
      <c r="BT72" s="232"/>
      <c r="BV72" s="232"/>
      <c r="BW72" s="236"/>
      <c r="BX72" s="236"/>
      <c r="BY72" s="232"/>
      <c r="CA72" s="232"/>
      <c r="CB72" s="236"/>
      <c r="CC72" s="236"/>
      <c r="CD72" s="232"/>
      <c r="CF72" s="232"/>
      <c r="CG72" s="236"/>
      <c r="CH72" s="236"/>
      <c r="CI72" s="232"/>
      <c r="CJ72" s="232"/>
      <c r="CK72" s="232">
        <f t="shared" ref="CK72" si="60">SUM(CP72,CU72,CZ72,DE72)</f>
        <v>0</v>
      </c>
      <c r="CL72" s="236"/>
      <c r="CM72" s="236"/>
      <c r="CN72" s="232">
        <f t="shared" ref="CN72" si="61">SUM(CS72,CX72,DC72,DH72)</f>
        <v>0</v>
      </c>
      <c r="CP72" s="232"/>
      <c r="CQ72" s="236"/>
      <c r="CR72" s="236"/>
      <c r="CS72" s="232"/>
      <c r="CU72" s="232"/>
      <c r="CV72" s="236"/>
      <c r="CW72" s="236"/>
      <c r="CX72" s="232"/>
      <c r="CZ72" s="232"/>
      <c r="DA72" s="236"/>
      <c r="DB72" s="236"/>
      <c r="DC72" s="232"/>
      <c r="DE72" s="232"/>
      <c r="DF72" s="236"/>
      <c r="DG72" s="236"/>
      <c r="DH72" s="232"/>
      <c r="DJ72" s="232">
        <f t="shared" ref="DJ72" si="62">SUM(J72,AJ72,BL72,CK72)</f>
        <v>38</v>
      </c>
      <c r="DK72" s="236"/>
      <c r="DL72" s="236"/>
      <c r="DM72" s="232">
        <f t="shared" ref="DM72" si="63">SUM(M72,AM72,BO72,CN72)</f>
        <v>0</v>
      </c>
    </row>
    <row r="73" spans="1:117" s="208" customFormat="1" x14ac:dyDescent="0.3">
      <c r="A73" s="227"/>
      <c r="B73" s="227"/>
      <c r="D73" s="218"/>
      <c r="J73" s="251"/>
      <c r="K73" s="251"/>
      <c r="L73" s="251"/>
      <c r="M73" s="251"/>
      <c r="O73" s="251"/>
      <c r="P73" s="251"/>
      <c r="Q73" s="251"/>
      <c r="R73" s="251"/>
      <c r="T73" s="251"/>
      <c r="U73" s="251"/>
      <c r="V73" s="251"/>
      <c r="W73" s="251"/>
      <c r="Y73" s="251"/>
      <c r="Z73" s="251"/>
      <c r="AA73" s="251"/>
      <c r="AB73" s="251"/>
      <c r="AD73" s="251"/>
      <c r="AE73" s="251"/>
      <c r="AF73" s="251"/>
      <c r="AG73" s="251"/>
      <c r="AH73" s="251"/>
      <c r="AJ73" s="251"/>
      <c r="AK73" s="251"/>
      <c r="AL73" s="251"/>
      <c r="AM73" s="251"/>
      <c r="AO73" s="251"/>
      <c r="AP73" s="251"/>
      <c r="AQ73" s="251"/>
      <c r="AR73" s="251"/>
      <c r="AT73" s="251"/>
      <c r="AU73" s="251"/>
      <c r="AV73" s="251"/>
      <c r="AW73" s="251"/>
      <c r="AY73" s="251"/>
      <c r="AZ73" s="251"/>
      <c r="BA73" s="251"/>
      <c r="BB73" s="251"/>
      <c r="BD73" s="251"/>
      <c r="BE73" s="251"/>
      <c r="BF73" s="251"/>
      <c r="BG73" s="251"/>
      <c r="BH73" s="251"/>
      <c r="BI73" s="251"/>
      <c r="BL73" s="345"/>
      <c r="BM73" s="251"/>
      <c r="BN73" s="251"/>
      <c r="BO73" s="251"/>
      <c r="BQ73" s="251"/>
      <c r="BR73" s="251"/>
      <c r="BS73" s="251"/>
      <c r="BT73" s="251"/>
      <c r="BV73" s="251"/>
      <c r="BW73" s="251"/>
      <c r="BX73" s="251"/>
      <c r="BY73" s="251"/>
      <c r="CA73" s="251"/>
      <c r="CB73" s="251"/>
      <c r="CC73" s="251"/>
      <c r="CD73" s="251"/>
      <c r="CF73" s="251"/>
      <c r="CG73" s="251"/>
      <c r="CH73" s="251"/>
      <c r="CI73" s="251"/>
      <c r="CK73" s="251"/>
      <c r="CL73" s="251"/>
      <c r="CM73" s="251"/>
      <c r="CN73" s="251"/>
      <c r="CP73" s="251"/>
      <c r="CQ73" s="251"/>
      <c r="CR73" s="251"/>
      <c r="CS73" s="251"/>
      <c r="CU73" s="251"/>
      <c r="CV73" s="251"/>
      <c r="CW73" s="251"/>
      <c r="CX73" s="251"/>
      <c r="CZ73" s="251"/>
      <c r="DA73" s="251"/>
      <c r="DB73" s="251"/>
      <c r="DC73" s="251"/>
      <c r="DE73" s="251"/>
      <c r="DF73" s="251"/>
      <c r="DG73" s="251"/>
      <c r="DH73" s="251"/>
      <c r="DJ73" s="251"/>
      <c r="DK73" s="251"/>
      <c r="DL73" s="251"/>
      <c r="DM73" s="251"/>
    </row>
    <row r="74" spans="1:117" s="249" customFormat="1" ht="28.8" x14ac:dyDescent="0.3">
      <c r="A74" s="219" t="s">
        <v>176</v>
      </c>
      <c r="B74" s="220" t="s">
        <v>179</v>
      </c>
      <c r="C74" s="221"/>
      <c r="D74" s="222"/>
      <c r="E74" s="223"/>
      <c r="F74" s="223"/>
      <c r="G74" s="223"/>
      <c r="H74" s="223"/>
      <c r="I74" s="221"/>
      <c r="J74" s="238"/>
      <c r="K74" s="238"/>
      <c r="L74" s="238"/>
      <c r="M74" s="238"/>
      <c r="N74" s="221"/>
      <c r="O74" s="238"/>
      <c r="P74" s="238"/>
      <c r="Q74" s="238"/>
      <c r="R74" s="238"/>
      <c r="S74" s="221"/>
      <c r="T74" s="238"/>
      <c r="U74" s="238"/>
      <c r="V74" s="238"/>
      <c r="W74" s="238"/>
      <c r="X74" s="221"/>
      <c r="Y74" s="238"/>
      <c r="Z74" s="238"/>
      <c r="AA74" s="238"/>
      <c r="AB74" s="238"/>
      <c r="AD74" s="238"/>
      <c r="AE74" s="238"/>
      <c r="AF74" s="238"/>
      <c r="AG74" s="238"/>
      <c r="AH74" s="238"/>
      <c r="AJ74" s="238"/>
      <c r="AK74" s="238"/>
      <c r="AL74" s="238"/>
      <c r="AM74" s="238"/>
      <c r="AN74" s="221"/>
      <c r="AO74" s="238"/>
      <c r="AP74" s="238"/>
      <c r="AQ74" s="238"/>
      <c r="AR74" s="238"/>
      <c r="AS74" s="221"/>
      <c r="AT74" s="238"/>
      <c r="AU74" s="238"/>
      <c r="AV74" s="238"/>
      <c r="AW74" s="238"/>
      <c r="AX74" s="221"/>
      <c r="AY74" s="238"/>
      <c r="AZ74" s="238"/>
      <c r="BA74" s="238"/>
      <c r="BB74" s="238"/>
      <c r="BD74" s="238"/>
      <c r="BE74" s="238"/>
      <c r="BF74" s="238"/>
      <c r="BG74" s="238"/>
      <c r="BH74" s="238"/>
      <c r="BI74" s="238"/>
      <c r="BL74" s="346"/>
      <c r="BM74" s="238"/>
      <c r="BN74" s="238"/>
      <c r="BO74" s="238"/>
      <c r="BP74" s="221"/>
      <c r="BQ74" s="238"/>
      <c r="BR74" s="238"/>
      <c r="BS74" s="238"/>
      <c r="BT74" s="238"/>
      <c r="BU74" s="221"/>
      <c r="BV74" s="238"/>
      <c r="BW74" s="238"/>
      <c r="BX74" s="238"/>
      <c r="BY74" s="238"/>
      <c r="BZ74" s="221"/>
      <c r="CA74" s="238"/>
      <c r="CB74" s="238"/>
      <c r="CC74" s="238"/>
      <c r="CD74" s="238"/>
      <c r="CF74" s="238"/>
      <c r="CG74" s="238"/>
      <c r="CH74" s="238"/>
      <c r="CI74" s="238"/>
      <c r="CJ74" s="238"/>
      <c r="CK74" s="238"/>
      <c r="CL74" s="238"/>
      <c r="CM74" s="238"/>
      <c r="CN74" s="238"/>
      <c r="CP74" s="238"/>
      <c r="CQ74" s="238"/>
      <c r="CR74" s="238"/>
      <c r="CS74" s="238"/>
      <c r="CT74" s="221"/>
      <c r="CU74" s="238"/>
      <c r="CV74" s="238"/>
      <c r="CW74" s="238"/>
      <c r="CX74" s="238"/>
      <c r="CY74" s="221"/>
      <c r="CZ74" s="238"/>
      <c r="DA74" s="238"/>
      <c r="DB74" s="238"/>
      <c r="DC74" s="238"/>
      <c r="DE74" s="238"/>
      <c r="DF74" s="238"/>
      <c r="DG74" s="238"/>
      <c r="DH74" s="238"/>
      <c r="DJ74" s="238"/>
      <c r="DK74" s="238"/>
      <c r="DL74" s="238"/>
      <c r="DM74" s="238"/>
    </row>
    <row r="75" spans="1:117" x14ac:dyDescent="0.3">
      <c r="A75" s="224" t="s">
        <v>176</v>
      </c>
      <c r="B75" s="224"/>
      <c r="D75" s="228"/>
      <c r="E75" s="229"/>
      <c r="F75" s="229"/>
      <c r="G75" s="229"/>
      <c r="H75" s="229"/>
      <c r="J75" s="232">
        <f t="shared" ref="J75" si="64">SUM(O75,T75,Y75,AD75)</f>
        <v>0</v>
      </c>
      <c r="K75" s="236"/>
      <c r="L75" s="236"/>
      <c r="M75" s="232">
        <f t="shared" ref="M75" si="65">SUM(R75,W75,AB75,AG75)</f>
        <v>0</v>
      </c>
      <c r="O75" s="232"/>
      <c r="P75" s="236"/>
      <c r="Q75" s="236"/>
      <c r="R75" s="232"/>
      <c r="T75" s="232"/>
      <c r="U75" s="236"/>
      <c r="V75" s="236"/>
      <c r="W75" s="232"/>
      <c r="Y75" s="232"/>
      <c r="Z75" s="236"/>
      <c r="AA75" s="236"/>
      <c r="AB75" s="232"/>
      <c r="AD75" s="232"/>
      <c r="AE75" s="236"/>
      <c r="AF75" s="236"/>
      <c r="AG75" s="232"/>
      <c r="AH75" s="232"/>
      <c r="AJ75" s="300">
        <f t="shared" ref="AJ75:AJ82" si="66">SUM(AO75,AT75,AY75,BD75)</f>
        <v>0</v>
      </c>
      <c r="AK75" s="236"/>
      <c r="AL75" s="236"/>
      <c r="AM75" s="232">
        <f t="shared" ref="AM75" si="67">SUM(AR75,AW75,BB75,BG75)</f>
        <v>0</v>
      </c>
      <c r="AN75" s="208"/>
      <c r="AO75" s="232"/>
      <c r="AP75" s="236"/>
      <c r="AQ75" s="236"/>
      <c r="AR75" s="232"/>
      <c r="AT75" s="232"/>
      <c r="AU75" s="236"/>
      <c r="AV75" s="236"/>
      <c r="AW75" s="232"/>
      <c r="AY75" s="232"/>
      <c r="AZ75" s="236"/>
      <c r="BA75" s="236"/>
      <c r="BB75" s="232"/>
      <c r="BD75" s="232"/>
      <c r="BE75" s="236"/>
      <c r="BF75" s="236"/>
      <c r="BG75" s="232"/>
      <c r="BH75" s="232"/>
      <c r="BI75" s="232"/>
      <c r="BL75" s="232">
        <f t="shared" ref="BL75" si="68">SUM(BQ75,BV75,CA75,CF75)</f>
        <v>0</v>
      </c>
      <c r="BM75" s="344"/>
      <c r="BN75" s="236"/>
      <c r="BO75" s="232">
        <f t="shared" ref="BO75" si="69">SUM(BT75,BY75,CD75,CI75)</f>
        <v>0</v>
      </c>
      <c r="BP75" s="208"/>
      <c r="BQ75" s="232"/>
      <c r="BR75" s="236"/>
      <c r="BS75" s="236"/>
      <c r="BT75" s="232"/>
      <c r="BV75" s="232"/>
      <c r="BW75" s="236"/>
      <c r="BX75" s="236"/>
      <c r="BY75" s="232"/>
      <c r="CA75" s="232"/>
      <c r="CB75" s="236"/>
      <c r="CC75" s="236"/>
      <c r="CD75" s="232"/>
      <c r="CF75" s="232"/>
      <c r="CG75" s="236"/>
      <c r="CH75" s="236"/>
      <c r="CI75" s="232"/>
      <c r="CJ75" s="232"/>
      <c r="CK75" s="232">
        <f>SUM(CP75,CU75,CZ75,DE75)</f>
        <v>0</v>
      </c>
      <c r="CL75" s="236"/>
      <c r="CM75" s="236"/>
      <c r="CN75" s="232">
        <f>SUM(CS75,CX75,DC75,DH75)</f>
        <v>0</v>
      </c>
      <c r="CP75" s="232"/>
      <c r="CQ75" s="236"/>
      <c r="CR75" s="236"/>
      <c r="CS75" s="232"/>
      <c r="CU75" s="232"/>
      <c r="CV75" s="236"/>
      <c r="CW75" s="236"/>
      <c r="CX75" s="232"/>
      <c r="CZ75" s="232"/>
      <c r="DA75" s="236"/>
      <c r="DB75" s="236"/>
      <c r="DC75" s="232"/>
      <c r="DE75" s="232"/>
      <c r="DF75" s="236"/>
      <c r="DG75" s="236"/>
      <c r="DH75" s="232"/>
      <c r="DJ75" s="232">
        <f>SUM(J75,AJ75,BL75,CK75)</f>
        <v>0</v>
      </c>
      <c r="DK75" s="236"/>
      <c r="DL75" s="236"/>
      <c r="DM75" s="232">
        <f>SUM(M75,AM75,BO75,CN75)</f>
        <v>0</v>
      </c>
    </row>
    <row r="76" spans="1:117" x14ac:dyDescent="0.3">
      <c r="A76" s="224" t="s">
        <v>965</v>
      </c>
      <c r="B76" s="224" t="s">
        <v>1073</v>
      </c>
      <c r="D76" s="228" t="s">
        <v>930</v>
      </c>
      <c r="E76" s="229"/>
      <c r="F76" s="229"/>
      <c r="G76" s="229"/>
      <c r="H76" s="229"/>
      <c r="J76" s="232">
        <f t="shared" si="0"/>
        <v>0</v>
      </c>
      <c r="K76" s="236"/>
      <c r="L76" s="236"/>
      <c r="M76" s="232">
        <f t="shared" si="1"/>
        <v>0</v>
      </c>
      <c r="O76" s="232"/>
      <c r="P76" s="236"/>
      <c r="Q76" s="236"/>
      <c r="R76" s="232"/>
      <c r="T76" s="232"/>
      <c r="U76" s="236"/>
      <c r="V76" s="236"/>
      <c r="W76" s="232"/>
      <c r="Y76" s="232"/>
      <c r="Z76" s="236"/>
      <c r="AA76" s="236"/>
      <c r="AB76" s="232"/>
      <c r="AD76" s="232"/>
      <c r="AE76" s="236"/>
      <c r="AF76" s="236"/>
      <c r="AG76" s="232"/>
      <c r="AH76" s="232"/>
      <c r="AJ76" s="300">
        <f t="shared" si="66"/>
        <v>0</v>
      </c>
      <c r="AK76" s="236"/>
      <c r="AL76" s="236"/>
      <c r="AM76" s="232">
        <f t="shared" ref="AM76:AM82" si="70">SUM(AR76,AW76,BB76,BG76)</f>
        <v>0</v>
      </c>
      <c r="AN76" s="208"/>
      <c r="AO76" s="232"/>
      <c r="AP76" s="236"/>
      <c r="AQ76" s="236"/>
      <c r="AR76" s="232"/>
      <c r="AT76" s="232"/>
      <c r="AU76" s="236"/>
      <c r="AV76" s="236"/>
      <c r="AW76" s="232"/>
      <c r="AY76" s="232"/>
      <c r="AZ76" s="236"/>
      <c r="BA76" s="236"/>
      <c r="BB76" s="232"/>
      <c r="BD76" s="232"/>
      <c r="BE76" s="236"/>
      <c r="BF76" s="236"/>
      <c r="BG76" s="232"/>
      <c r="BH76" s="232"/>
      <c r="BI76" s="232"/>
      <c r="BL76" s="232">
        <f t="shared" ref="BL76:BL82" si="71">SUM(BQ76,BV76,CA76,CF76)</f>
        <v>0</v>
      </c>
      <c r="BM76" s="344"/>
      <c r="BN76" s="236"/>
      <c r="BO76" s="232">
        <f t="shared" ref="BO76:BO82" si="72">SUM(BT76,BY76,CD76,CI76)</f>
        <v>0</v>
      </c>
      <c r="BP76" s="208"/>
      <c r="BQ76" s="232"/>
      <c r="BR76" s="236"/>
      <c r="BS76" s="236"/>
      <c r="BT76" s="232"/>
      <c r="BV76" s="232"/>
      <c r="BW76" s="236"/>
      <c r="BX76" s="236"/>
      <c r="BY76" s="232"/>
      <c r="CA76" s="232"/>
      <c r="CB76" s="236"/>
      <c r="CC76" s="236"/>
      <c r="CD76" s="232"/>
      <c r="CF76" s="232"/>
      <c r="CG76" s="236"/>
      <c r="CH76" s="236"/>
      <c r="CI76" s="232"/>
      <c r="CJ76" s="232"/>
      <c r="CK76" s="232">
        <f>SUM(CP76,CU76,CZ76,DE76)</f>
        <v>0</v>
      </c>
      <c r="CL76" s="236"/>
      <c r="CM76" s="236"/>
      <c r="CN76" s="232">
        <f>SUM(CS76,CX76,DC76,DH76)</f>
        <v>0</v>
      </c>
      <c r="CP76" s="232"/>
      <c r="CQ76" s="236"/>
      <c r="CR76" s="236"/>
      <c r="CS76" s="232"/>
      <c r="CU76" s="232"/>
      <c r="CV76" s="236"/>
      <c r="CW76" s="236"/>
      <c r="CX76" s="232"/>
      <c r="CZ76" s="232"/>
      <c r="DA76" s="236"/>
      <c r="DB76" s="236"/>
      <c r="DC76" s="232"/>
      <c r="DE76" s="232"/>
      <c r="DF76" s="236"/>
      <c r="DG76" s="236"/>
      <c r="DH76" s="232"/>
      <c r="DJ76" s="232">
        <f>SUM(J76,AJ76,BL76,CK76)</f>
        <v>0</v>
      </c>
      <c r="DK76" s="236"/>
      <c r="DL76" s="236"/>
      <c r="DM76" s="232">
        <f>SUM(M76,AM76,BO76,CN76)</f>
        <v>0</v>
      </c>
    </row>
    <row r="77" spans="1:117" x14ac:dyDescent="0.3">
      <c r="A77" s="224" t="s">
        <v>966</v>
      </c>
      <c r="B77" s="224" t="s">
        <v>1073</v>
      </c>
      <c r="D77" s="228" t="s">
        <v>930</v>
      </c>
      <c r="E77" s="229"/>
      <c r="F77" s="229"/>
      <c r="G77" s="229"/>
      <c r="H77" s="229"/>
      <c r="J77" s="232">
        <f t="shared" si="0"/>
        <v>0</v>
      </c>
      <c r="K77" s="236"/>
      <c r="L77" s="236"/>
      <c r="M77" s="232">
        <f t="shared" si="1"/>
        <v>0</v>
      </c>
      <c r="O77" s="232"/>
      <c r="P77" s="236"/>
      <c r="Q77" s="236"/>
      <c r="R77" s="232"/>
      <c r="T77" s="232"/>
      <c r="U77" s="236"/>
      <c r="V77" s="236"/>
      <c r="W77" s="232"/>
      <c r="Y77" s="232"/>
      <c r="Z77" s="236"/>
      <c r="AA77" s="236"/>
      <c r="AB77" s="232"/>
      <c r="AD77" s="232"/>
      <c r="AE77" s="236"/>
      <c r="AF77" s="236"/>
      <c r="AG77" s="232"/>
      <c r="AH77" s="232"/>
      <c r="AJ77" s="300">
        <f t="shared" si="66"/>
        <v>0</v>
      </c>
      <c r="AK77" s="236"/>
      <c r="AL77" s="236"/>
      <c r="AM77" s="232">
        <f t="shared" si="70"/>
        <v>0</v>
      </c>
      <c r="AN77" s="208"/>
      <c r="AO77" s="232"/>
      <c r="AP77" s="236"/>
      <c r="AQ77" s="236"/>
      <c r="AR77" s="232"/>
      <c r="AT77" s="232"/>
      <c r="AU77" s="236"/>
      <c r="AV77" s="236"/>
      <c r="AW77" s="232"/>
      <c r="AY77" s="232"/>
      <c r="AZ77" s="236"/>
      <c r="BA77" s="236"/>
      <c r="BB77" s="232"/>
      <c r="BD77" s="232"/>
      <c r="BE77" s="236"/>
      <c r="BF77" s="236"/>
      <c r="BG77" s="232"/>
      <c r="BH77" s="232"/>
      <c r="BI77" s="232"/>
      <c r="BL77" s="232">
        <f t="shared" si="71"/>
        <v>0</v>
      </c>
      <c r="BM77" s="344"/>
      <c r="BN77" s="236"/>
      <c r="BO77" s="232">
        <f t="shared" si="72"/>
        <v>0</v>
      </c>
      <c r="BP77" s="208"/>
      <c r="BQ77" s="232"/>
      <c r="BR77" s="236"/>
      <c r="BS77" s="236"/>
      <c r="BT77" s="232"/>
      <c r="BV77" s="232"/>
      <c r="BW77" s="236"/>
      <c r="BX77" s="236"/>
      <c r="BY77" s="232"/>
      <c r="CA77" s="232"/>
      <c r="CB77" s="236"/>
      <c r="CC77" s="236"/>
      <c r="CD77" s="232"/>
      <c r="CF77" s="232"/>
      <c r="CG77" s="236"/>
      <c r="CH77" s="236"/>
      <c r="CI77" s="232"/>
      <c r="CJ77" s="232"/>
      <c r="CK77" s="232">
        <f t="shared" ref="CK77:CK82" si="73">SUM(CP77,CU77,CZ77,DE77)</f>
        <v>0</v>
      </c>
      <c r="CL77" s="236"/>
      <c r="CM77" s="236"/>
      <c r="CN77" s="232">
        <f t="shared" ref="CN77:CN82" si="74">SUM(CS77,CX77,DC77,DH77)</f>
        <v>0</v>
      </c>
      <c r="CP77" s="232"/>
      <c r="CQ77" s="236"/>
      <c r="CR77" s="236"/>
      <c r="CS77" s="232"/>
      <c r="CU77" s="232"/>
      <c r="CV77" s="236"/>
      <c r="CW77" s="236"/>
      <c r="CX77" s="232"/>
      <c r="CZ77" s="232"/>
      <c r="DA77" s="236"/>
      <c r="DB77" s="236"/>
      <c r="DC77" s="232"/>
      <c r="DE77" s="232"/>
      <c r="DF77" s="236"/>
      <c r="DG77" s="236"/>
      <c r="DH77" s="232"/>
      <c r="DJ77" s="232">
        <f t="shared" ref="DJ77:DJ82" si="75">SUM(J77,AJ77,BL77,CK77)</f>
        <v>0</v>
      </c>
      <c r="DK77" s="236"/>
      <c r="DL77" s="236"/>
      <c r="DM77" s="232">
        <f t="shared" ref="DM77:DM82" si="76">SUM(M77,AM77,BO77,CN77)</f>
        <v>0</v>
      </c>
    </row>
    <row r="78" spans="1:117" x14ac:dyDescent="0.3">
      <c r="A78" s="224" t="s">
        <v>967</v>
      </c>
      <c r="B78" s="224" t="s">
        <v>1073</v>
      </c>
      <c r="D78" s="228" t="s">
        <v>930</v>
      </c>
      <c r="E78" s="229"/>
      <c r="F78" s="229"/>
      <c r="G78" s="229"/>
      <c r="H78" s="229"/>
      <c r="J78" s="232">
        <f t="shared" ref="J78:J81" si="77">SUM(O78,T78,Y78,AD78)</f>
        <v>0</v>
      </c>
      <c r="K78" s="236"/>
      <c r="L78" s="236"/>
      <c r="M78" s="232">
        <f t="shared" ref="M78:M81" si="78">SUM(R78,W78,AB78,AG78)</f>
        <v>0</v>
      </c>
      <c r="O78" s="232"/>
      <c r="P78" s="236"/>
      <c r="Q78" s="236"/>
      <c r="R78" s="232"/>
      <c r="T78" s="232"/>
      <c r="U78" s="236"/>
      <c r="V78" s="236"/>
      <c r="W78" s="232"/>
      <c r="Y78" s="232"/>
      <c r="Z78" s="236"/>
      <c r="AA78" s="236"/>
      <c r="AB78" s="232"/>
      <c r="AD78" s="232"/>
      <c r="AE78" s="236"/>
      <c r="AF78" s="236"/>
      <c r="AG78" s="232"/>
      <c r="AH78" s="232"/>
      <c r="AJ78" s="300">
        <f t="shared" ref="AJ78:AJ81" si="79">SUM(AO78,AT78,AY78,BD78)</f>
        <v>0</v>
      </c>
      <c r="AK78" s="236"/>
      <c r="AL78" s="236"/>
      <c r="AM78" s="232">
        <f t="shared" ref="AM78:AM81" si="80">SUM(AR78,AW78,BB78,BG78)</f>
        <v>0</v>
      </c>
      <c r="AN78" s="208"/>
      <c r="AO78" s="232"/>
      <c r="AP78" s="236"/>
      <c r="AQ78" s="236"/>
      <c r="AR78" s="232"/>
      <c r="AT78" s="232"/>
      <c r="AU78" s="236"/>
      <c r="AV78" s="236"/>
      <c r="AW78" s="232"/>
      <c r="AY78" s="232"/>
      <c r="AZ78" s="236"/>
      <c r="BA78" s="236"/>
      <c r="BB78" s="232"/>
      <c r="BD78" s="232"/>
      <c r="BE78" s="236"/>
      <c r="BF78" s="236"/>
      <c r="BG78" s="232"/>
      <c r="BH78" s="232"/>
      <c r="BI78" s="232"/>
      <c r="BL78" s="232">
        <f t="shared" ref="BL78:BL81" si="81">SUM(BQ78,BV78,CA78,CF78)</f>
        <v>0</v>
      </c>
      <c r="BM78" s="344"/>
      <c r="BN78" s="236"/>
      <c r="BO78" s="232">
        <f t="shared" ref="BO78:BO81" si="82">SUM(BT78,BY78,CD78,CI78)</f>
        <v>0</v>
      </c>
      <c r="BP78" s="208"/>
      <c r="BQ78" s="232"/>
      <c r="BR78" s="236"/>
      <c r="BS78" s="236"/>
      <c r="BT78" s="232"/>
      <c r="BV78" s="232"/>
      <c r="BW78" s="236"/>
      <c r="BX78" s="236"/>
      <c r="BY78" s="232"/>
      <c r="CA78" s="232"/>
      <c r="CB78" s="236"/>
      <c r="CC78" s="236"/>
      <c r="CD78" s="232"/>
      <c r="CF78" s="232"/>
      <c r="CG78" s="236"/>
      <c r="CH78" s="236"/>
      <c r="CI78" s="232"/>
      <c r="CJ78" s="232"/>
      <c r="CK78" s="232">
        <f t="shared" ref="CK78:CK81" si="83">SUM(CP78,CU78,CZ78,DE78)</f>
        <v>0</v>
      </c>
      <c r="CL78" s="236"/>
      <c r="CM78" s="236"/>
      <c r="CN78" s="232">
        <f t="shared" ref="CN78:CN81" si="84">SUM(CS78,CX78,DC78,DH78)</f>
        <v>0</v>
      </c>
      <c r="CP78" s="232"/>
      <c r="CQ78" s="236"/>
      <c r="CR78" s="236"/>
      <c r="CS78" s="232"/>
      <c r="CU78" s="232"/>
      <c r="CV78" s="236"/>
      <c r="CW78" s="236"/>
      <c r="CX78" s="232"/>
      <c r="CZ78" s="232"/>
      <c r="DA78" s="236"/>
      <c r="DB78" s="236"/>
      <c r="DC78" s="232"/>
      <c r="DE78" s="232"/>
      <c r="DF78" s="236"/>
      <c r="DG78" s="236"/>
      <c r="DH78" s="232"/>
      <c r="DJ78" s="232">
        <f t="shared" ref="DJ78:DJ81" si="85">SUM(J78,AJ78,BL78,CK78)</f>
        <v>0</v>
      </c>
      <c r="DK78" s="236"/>
      <c r="DL78" s="236"/>
      <c r="DM78" s="232">
        <f t="shared" ref="DM78:DM81" si="86">SUM(M78,AM78,BO78,CN78)</f>
        <v>0</v>
      </c>
    </row>
    <row r="79" spans="1:117" x14ac:dyDescent="0.3">
      <c r="A79" s="224" t="s">
        <v>1086</v>
      </c>
      <c r="B79" s="224" t="s">
        <v>1073</v>
      </c>
      <c r="D79" s="228" t="s">
        <v>930</v>
      </c>
      <c r="E79" s="229"/>
      <c r="F79" s="229"/>
      <c r="G79" s="229"/>
      <c r="H79" s="229"/>
      <c r="J79" s="232">
        <f t="shared" ref="J79" si="87">SUM(O79,T79,Y79,AD79)</f>
        <v>0</v>
      </c>
      <c r="K79" s="236"/>
      <c r="L79" s="236"/>
      <c r="M79" s="232">
        <f t="shared" ref="M79" si="88">SUM(R79,W79,AB79,AG79)</f>
        <v>0</v>
      </c>
      <c r="O79" s="232"/>
      <c r="P79" s="236"/>
      <c r="Q79" s="236"/>
      <c r="R79" s="232"/>
      <c r="T79" s="232"/>
      <c r="U79" s="236"/>
      <c r="V79" s="236"/>
      <c r="W79" s="232"/>
      <c r="Y79" s="232"/>
      <c r="Z79" s="236"/>
      <c r="AA79" s="236"/>
      <c r="AB79" s="232"/>
      <c r="AD79" s="232"/>
      <c r="AE79" s="236"/>
      <c r="AF79" s="236"/>
      <c r="AG79" s="232"/>
      <c r="AH79" s="232"/>
      <c r="AJ79" s="300">
        <f t="shared" ref="AJ79" si="89">SUM(AO79,AT79,AY79,BD79)</f>
        <v>0</v>
      </c>
      <c r="AK79" s="236"/>
      <c r="AL79" s="236"/>
      <c r="AM79" s="232">
        <f t="shared" ref="AM79" si="90">SUM(AR79,AW79,BB79,BG79)</f>
        <v>0</v>
      </c>
      <c r="AN79" s="208"/>
      <c r="AO79" s="232"/>
      <c r="AP79" s="236"/>
      <c r="AQ79" s="236"/>
      <c r="AR79" s="232"/>
      <c r="AT79" s="232"/>
      <c r="AU79" s="236"/>
      <c r="AV79" s="236"/>
      <c r="AW79" s="232"/>
      <c r="AY79" s="232"/>
      <c r="AZ79" s="236"/>
      <c r="BA79" s="236"/>
      <c r="BB79" s="232"/>
      <c r="BD79" s="232"/>
      <c r="BE79" s="236"/>
      <c r="BF79" s="236"/>
      <c r="BG79" s="232"/>
      <c r="BH79" s="232"/>
      <c r="BI79" s="232"/>
      <c r="BL79" s="232">
        <f t="shared" ref="BL79" si="91">SUM(BQ79,BV79,CA79,CF79)</f>
        <v>0</v>
      </c>
      <c r="BM79" s="344"/>
      <c r="BN79" s="236"/>
      <c r="BO79" s="232">
        <f t="shared" ref="BO79" si="92">SUM(BT79,BY79,CD79,CI79)</f>
        <v>0</v>
      </c>
      <c r="BP79" s="208"/>
      <c r="BQ79" s="232"/>
      <c r="BR79" s="236"/>
      <c r="BS79" s="236"/>
      <c r="BT79" s="232"/>
      <c r="BV79" s="232"/>
      <c r="BW79" s="236"/>
      <c r="BX79" s="236"/>
      <c r="BY79" s="232"/>
      <c r="CA79" s="232"/>
      <c r="CB79" s="236"/>
      <c r="CC79" s="236"/>
      <c r="CD79" s="232"/>
      <c r="CF79" s="232"/>
      <c r="CG79" s="236"/>
      <c r="CH79" s="236"/>
      <c r="CI79" s="232"/>
      <c r="CJ79" s="232"/>
      <c r="CK79" s="232">
        <f t="shared" ref="CK79" si="93">SUM(CP79,CU79,CZ79,DE79)</f>
        <v>0</v>
      </c>
      <c r="CL79" s="236"/>
      <c r="CM79" s="236"/>
      <c r="CN79" s="232">
        <f t="shared" ref="CN79" si="94">SUM(CS79,CX79,DC79,DH79)</f>
        <v>0</v>
      </c>
      <c r="CP79" s="232"/>
      <c r="CQ79" s="236"/>
      <c r="CR79" s="236"/>
      <c r="CS79" s="232"/>
      <c r="CU79" s="232"/>
      <c r="CV79" s="236"/>
      <c r="CW79" s="236"/>
      <c r="CX79" s="232"/>
      <c r="CZ79" s="232"/>
      <c r="DA79" s="236"/>
      <c r="DB79" s="236"/>
      <c r="DC79" s="232"/>
      <c r="DE79" s="232"/>
      <c r="DF79" s="236"/>
      <c r="DG79" s="236"/>
      <c r="DH79" s="232"/>
      <c r="DJ79" s="232">
        <f t="shared" ref="DJ79" si="95">SUM(J79,AJ79,BL79,CK79)</f>
        <v>0</v>
      </c>
      <c r="DK79" s="236"/>
      <c r="DL79" s="236"/>
      <c r="DM79" s="232">
        <f t="shared" ref="DM79" si="96">SUM(M79,AM79,BO79,CN79)</f>
        <v>0</v>
      </c>
    </row>
    <row r="80" spans="1:117" x14ac:dyDescent="0.3">
      <c r="A80" s="224" t="s">
        <v>969</v>
      </c>
      <c r="B80" s="224" t="s">
        <v>1087</v>
      </c>
      <c r="D80" s="228" t="s">
        <v>930</v>
      </c>
      <c r="E80" s="229"/>
      <c r="F80" s="229"/>
      <c r="G80" s="229"/>
      <c r="H80" s="229"/>
      <c r="J80" s="232">
        <f t="shared" si="77"/>
        <v>0</v>
      </c>
      <c r="K80" s="236"/>
      <c r="L80" s="236"/>
      <c r="M80" s="232">
        <f t="shared" si="78"/>
        <v>0</v>
      </c>
      <c r="O80" s="232"/>
      <c r="P80" s="236"/>
      <c r="Q80" s="236"/>
      <c r="R80" s="232"/>
      <c r="T80" s="232"/>
      <c r="U80" s="236"/>
      <c r="V80" s="236"/>
      <c r="W80" s="232"/>
      <c r="Y80" s="232"/>
      <c r="Z80" s="236"/>
      <c r="AA80" s="236"/>
      <c r="AB80" s="232"/>
      <c r="AD80" s="232"/>
      <c r="AE80" s="236"/>
      <c r="AF80" s="236"/>
      <c r="AG80" s="232"/>
      <c r="AH80" s="232"/>
      <c r="AJ80" s="300">
        <f t="shared" si="79"/>
        <v>0</v>
      </c>
      <c r="AK80" s="236"/>
      <c r="AL80" s="236"/>
      <c r="AM80" s="232">
        <f t="shared" si="80"/>
        <v>0</v>
      </c>
      <c r="AN80" s="208"/>
      <c r="AO80" s="232"/>
      <c r="AP80" s="236"/>
      <c r="AQ80" s="236"/>
      <c r="AR80" s="232"/>
      <c r="AT80" s="232"/>
      <c r="AU80" s="236"/>
      <c r="AV80" s="236"/>
      <c r="AW80" s="232"/>
      <c r="AY80" s="232"/>
      <c r="AZ80" s="236"/>
      <c r="BA80" s="236"/>
      <c r="BB80" s="232"/>
      <c r="BD80" s="232"/>
      <c r="BE80" s="236"/>
      <c r="BF80" s="236"/>
      <c r="BG80" s="232"/>
      <c r="BH80" s="232"/>
      <c r="BI80" s="232"/>
      <c r="BL80" s="232">
        <f t="shared" si="81"/>
        <v>0</v>
      </c>
      <c r="BM80" s="344"/>
      <c r="BN80" s="236"/>
      <c r="BO80" s="232">
        <f t="shared" si="82"/>
        <v>0</v>
      </c>
      <c r="BP80" s="208"/>
      <c r="BQ80" s="232"/>
      <c r="BR80" s="236"/>
      <c r="BS80" s="236"/>
      <c r="BT80" s="232"/>
      <c r="BV80" s="232"/>
      <c r="BW80" s="236"/>
      <c r="BX80" s="236"/>
      <c r="BY80" s="232"/>
      <c r="CA80" s="232"/>
      <c r="CB80" s="236"/>
      <c r="CC80" s="236"/>
      <c r="CD80" s="232"/>
      <c r="CF80" s="232"/>
      <c r="CG80" s="236"/>
      <c r="CH80" s="236"/>
      <c r="CI80" s="232"/>
      <c r="CJ80" s="232"/>
      <c r="CK80" s="232">
        <f t="shared" si="83"/>
        <v>0</v>
      </c>
      <c r="CL80" s="236"/>
      <c r="CM80" s="236"/>
      <c r="CN80" s="232">
        <f t="shared" si="84"/>
        <v>0</v>
      </c>
      <c r="CP80" s="232"/>
      <c r="CQ80" s="236"/>
      <c r="CR80" s="236"/>
      <c r="CS80" s="232"/>
      <c r="CU80" s="232"/>
      <c r="CV80" s="236"/>
      <c r="CW80" s="236"/>
      <c r="CX80" s="232"/>
      <c r="CZ80" s="232"/>
      <c r="DA80" s="236"/>
      <c r="DB80" s="236"/>
      <c r="DC80" s="232"/>
      <c r="DE80" s="232"/>
      <c r="DF80" s="236"/>
      <c r="DG80" s="236"/>
      <c r="DH80" s="232"/>
      <c r="DJ80" s="232">
        <f t="shared" si="85"/>
        <v>0</v>
      </c>
      <c r="DK80" s="236"/>
      <c r="DL80" s="236"/>
      <c r="DM80" s="232">
        <f t="shared" si="86"/>
        <v>0</v>
      </c>
    </row>
    <row r="81" spans="1:117" x14ac:dyDescent="0.3">
      <c r="A81" s="224" t="s">
        <v>968</v>
      </c>
      <c r="B81" s="351" t="s">
        <v>1088</v>
      </c>
      <c r="D81" s="228" t="s">
        <v>930</v>
      </c>
      <c r="E81" s="229"/>
      <c r="F81" s="229"/>
      <c r="G81" s="229"/>
      <c r="H81" s="229"/>
      <c r="J81" s="232">
        <f t="shared" si="77"/>
        <v>0</v>
      </c>
      <c r="K81" s="236"/>
      <c r="L81" s="236"/>
      <c r="M81" s="232">
        <f t="shared" si="78"/>
        <v>0</v>
      </c>
      <c r="O81" s="232"/>
      <c r="P81" s="236"/>
      <c r="Q81" s="236"/>
      <c r="R81" s="232"/>
      <c r="T81" s="232"/>
      <c r="U81" s="236"/>
      <c r="V81" s="236"/>
      <c r="W81" s="232"/>
      <c r="Y81" s="232"/>
      <c r="Z81" s="236"/>
      <c r="AA81" s="236"/>
      <c r="AB81" s="232"/>
      <c r="AD81" s="232"/>
      <c r="AE81" s="236"/>
      <c r="AF81" s="236"/>
      <c r="AG81" s="232"/>
      <c r="AH81" s="232"/>
      <c r="AJ81" s="300">
        <f t="shared" si="79"/>
        <v>0</v>
      </c>
      <c r="AK81" s="236"/>
      <c r="AL81" s="236"/>
      <c r="AM81" s="232">
        <f t="shared" si="80"/>
        <v>0</v>
      </c>
      <c r="AN81" s="208"/>
      <c r="AO81" s="232"/>
      <c r="AP81" s="236"/>
      <c r="AQ81" s="236"/>
      <c r="AR81" s="232"/>
      <c r="AT81" s="232"/>
      <c r="AU81" s="236"/>
      <c r="AV81" s="236"/>
      <c r="AW81" s="232"/>
      <c r="AY81" s="232"/>
      <c r="AZ81" s="236"/>
      <c r="BA81" s="236"/>
      <c r="BB81" s="232"/>
      <c r="BD81" s="232"/>
      <c r="BE81" s="236"/>
      <c r="BF81" s="236"/>
      <c r="BG81" s="232"/>
      <c r="BH81" s="232"/>
      <c r="BI81" s="232"/>
      <c r="BL81" s="232">
        <f t="shared" si="81"/>
        <v>0</v>
      </c>
      <c r="BM81" s="344"/>
      <c r="BN81" s="236"/>
      <c r="BO81" s="232">
        <f t="shared" si="82"/>
        <v>0</v>
      </c>
      <c r="BP81" s="208"/>
      <c r="BQ81" s="232"/>
      <c r="BR81" s="236"/>
      <c r="BS81" s="236"/>
      <c r="BT81" s="232"/>
      <c r="BV81" s="232"/>
      <c r="BW81" s="236"/>
      <c r="BX81" s="236"/>
      <c r="BY81" s="232"/>
      <c r="CA81" s="232"/>
      <c r="CB81" s="236"/>
      <c r="CC81" s="236"/>
      <c r="CD81" s="232"/>
      <c r="CF81" s="232"/>
      <c r="CG81" s="236"/>
      <c r="CH81" s="236"/>
      <c r="CI81" s="232"/>
      <c r="CJ81" s="232"/>
      <c r="CK81" s="232">
        <f t="shared" si="83"/>
        <v>0</v>
      </c>
      <c r="CL81" s="236"/>
      <c r="CM81" s="236"/>
      <c r="CN81" s="232">
        <f t="shared" si="84"/>
        <v>0</v>
      </c>
      <c r="CP81" s="232"/>
      <c r="CQ81" s="236"/>
      <c r="CR81" s="236"/>
      <c r="CS81" s="232"/>
      <c r="CU81" s="232"/>
      <c r="CV81" s="236"/>
      <c r="CW81" s="236"/>
      <c r="CX81" s="232"/>
      <c r="CZ81" s="232"/>
      <c r="DA81" s="236"/>
      <c r="DB81" s="236"/>
      <c r="DC81" s="232"/>
      <c r="DE81" s="232"/>
      <c r="DF81" s="236"/>
      <c r="DG81" s="236"/>
      <c r="DH81" s="232"/>
      <c r="DJ81" s="232">
        <f t="shared" si="85"/>
        <v>0</v>
      </c>
      <c r="DK81" s="236"/>
      <c r="DL81" s="236"/>
      <c r="DM81" s="232">
        <f t="shared" si="86"/>
        <v>0</v>
      </c>
    </row>
    <row r="82" spans="1:117" s="230" customFormat="1" x14ac:dyDescent="0.3">
      <c r="A82" s="224" t="s">
        <v>1008</v>
      </c>
      <c r="B82" s="351" t="s">
        <v>1089</v>
      </c>
      <c r="D82" s="228" t="s">
        <v>930</v>
      </c>
      <c r="E82" s="229"/>
      <c r="F82" s="229"/>
      <c r="G82" s="229"/>
      <c r="H82" s="229"/>
      <c r="I82" s="208"/>
      <c r="J82" s="232">
        <f t="shared" si="0"/>
        <v>0</v>
      </c>
      <c r="K82" s="236"/>
      <c r="L82" s="236"/>
      <c r="M82" s="232">
        <f t="shared" si="1"/>
        <v>0</v>
      </c>
      <c r="O82" s="232"/>
      <c r="P82" s="236"/>
      <c r="Q82" s="236"/>
      <c r="R82" s="232"/>
      <c r="T82" s="232"/>
      <c r="U82" s="236"/>
      <c r="V82" s="236"/>
      <c r="W82" s="232"/>
      <c r="Y82" s="232"/>
      <c r="Z82" s="236"/>
      <c r="AA82" s="236"/>
      <c r="AB82" s="232"/>
      <c r="AD82" s="232"/>
      <c r="AE82" s="236"/>
      <c r="AF82" s="236"/>
      <c r="AG82" s="232"/>
      <c r="AH82" s="232"/>
      <c r="AJ82" s="300">
        <f t="shared" si="66"/>
        <v>0</v>
      </c>
      <c r="AK82" s="236"/>
      <c r="AL82" s="236"/>
      <c r="AM82" s="232">
        <f t="shared" si="70"/>
        <v>0</v>
      </c>
      <c r="AO82" s="232"/>
      <c r="AP82" s="236"/>
      <c r="AQ82" s="236"/>
      <c r="AR82" s="232"/>
      <c r="AT82" s="232"/>
      <c r="AU82" s="236"/>
      <c r="AV82" s="236"/>
      <c r="AW82" s="232"/>
      <c r="AY82" s="232"/>
      <c r="AZ82" s="236"/>
      <c r="BA82" s="236"/>
      <c r="BB82" s="232"/>
      <c r="BD82" s="232"/>
      <c r="BE82" s="236"/>
      <c r="BF82" s="236"/>
      <c r="BG82" s="232"/>
      <c r="BH82" s="232"/>
      <c r="BI82" s="232"/>
      <c r="BL82" s="232">
        <f t="shared" si="71"/>
        <v>0</v>
      </c>
      <c r="BM82" s="344"/>
      <c r="BN82" s="236"/>
      <c r="BO82" s="232">
        <f t="shared" si="72"/>
        <v>0</v>
      </c>
      <c r="BQ82" s="232"/>
      <c r="BR82" s="236"/>
      <c r="BS82" s="236"/>
      <c r="BT82" s="232"/>
      <c r="BV82" s="232"/>
      <c r="BW82" s="236"/>
      <c r="BX82" s="236"/>
      <c r="BY82" s="232"/>
      <c r="CA82" s="232"/>
      <c r="CB82" s="236"/>
      <c r="CC82" s="236"/>
      <c r="CD82" s="232"/>
      <c r="CF82" s="232"/>
      <c r="CG82" s="236"/>
      <c r="CH82" s="236"/>
      <c r="CI82" s="232"/>
      <c r="CJ82" s="232"/>
      <c r="CK82" s="232">
        <f t="shared" si="73"/>
        <v>0</v>
      </c>
      <c r="CL82" s="236"/>
      <c r="CM82" s="236"/>
      <c r="CN82" s="232">
        <f t="shared" si="74"/>
        <v>0</v>
      </c>
      <c r="CP82" s="232"/>
      <c r="CQ82" s="236"/>
      <c r="CR82" s="236"/>
      <c r="CS82" s="232"/>
      <c r="CU82" s="232"/>
      <c r="CV82" s="236"/>
      <c r="CW82" s="236"/>
      <c r="CX82" s="232"/>
      <c r="CZ82" s="232"/>
      <c r="DA82" s="236"/>
      <c r="DB82" s="236"/>
      <c r="DC82" s="232"/>
      <c r="DE82" s="232"/>
      <c r="DF82" s="236"/>
      <c r="DG82" s="236"/>
      <c r="DH82" s="232"/>
      <c r="DJ82" s="232">
        <f t="shared" si="75"/>
        <v>0</v>
      </c>
      <c r="DK82" s="236"/>
      <c r="DL82" s="236"/>
      <c r="DM82" s="232">
        <f t="shared" si="76"/>
        <v>0</v>
      </c>
    </row>
    <row r="83" spans="1:117" s="230" customFormat="1" x14ac:dyDescent="0.3">
      <c r="A83" s="224" t="s">
        <v>1015</v>
      </c>
      <c r="B83" s="351" t="s">
        <v>1090</v>
      </c>
      <c r="D83" s="356" t="s">
        <v>930</v>
      </c>
      <c r="E83" s="231"/>
      <c r="F83" s="231"/>
      <c r="G83" s="231"/>
      <c r="H83" s="208"/>
      <c r="I83" s="208"/>
      <c r="J83" s="251"/>
      <c r="K83" s="334"/>
      <c r="L83" s="334"/>
      <c r="M83" s="251"/>
      <c r="O83" s="251"/>
      <c r="P83" s="334"/>
      <c r="Q83" s="334"/>
      <c r="R83" s="251"/>
      <c r="T83" s="251"/>
      <c r="U83" s="334"/>
      <c r="V83" s="334"/>
      <c r="W83" s="251"/>
      <c r="Y83" s="251"/>
      <c r="Z83" s="334"/>
      <c r="AA83" s="334"/>
      <c r="AB83" s="251"/>
      <c r="AD83" s="251"/>
      <c r="AE83" s="334"/>
      <c r="AF83" s="334"/>
      <c r="AG83" s="251"/>
      <c r="AH83" s="251"/>
      <c r="AJ83" s="251"/>
      <c r="AK83" s="334"/>
      <c r="AL83" s="334"/>
      <c r="AM83" s="251"/>
      <c r="AO83" s="251"/>
      <c r="AP83" s="334"/>
      <c r="AQ83" s="334"/>
      <c r="AR83" s="251"/>
      <c r="AT83" s="251"/>
      <c r="AU83" s="334"/>
      <c r="AV83" s="334"/>
      <c r="AW83" s="251"/>
      <c r="AY83" s="251"/>
      <c r="AZ83" s="334"/>
      <c r="BA83" s="334"/>
      <c r="BB83" s="251"/>
      <c r="BD83" s="251"/>
      <c r="BE83" s="334"/>
      <c r="BF83" s="334"/>
      <c r="BG83" s="251"/>
      <c r="BH83" s="251"/>
      <c r="BI83" s="251"/>
      <c r="BL83" s="251"/>
      <c r="BM83" s="334"/>
      <c r="BN83" s="334"/>
      <c r="BO83" s="251"/>
      <c r="BQ83" s="251"/>
      <c r="BR83" s="334"/>
      <c r="BS83" s="334"/>
      <c r="BT83" s="251"/>
      <c r="BV83" s="251"/>
      <c r="BW83" s="334"/>
      <c r="BX83" s="334"/>
      <c r="BY83" s="251"/>
      <c r="CA83" s="251"/>
      <c r="CB83" s="334"/>
      <c r="CC83" s="334"/>
      <c r="CD83" s="251"/>
      <c r="CF83" s="251"/>
      <c r="CG83" s="334"/>
      <c r="CH83" s="334"/>
      <c r="CI83" s="251"/>
      <c r="CK83" s="251"/>
      <c r="CL83" s="334"/>
      <c r="CM83" s="334"/>
      <c r="CN83" s="251"/>
      <c r="CP83" s="251"/>
      <c r="CQ83" s="334"/>
      <c r="CR83" s="334"/>
      <c r="CS83" s="251"/>
      <c r="CU83" s="251"/>
      <c r="CV83" s="334"/>
      <c r="CW83" s="334"/>
      <c r="CX83" s="251"/>
      <c r="CZ83" s="251"/>
      <c r="DA83" s="334"/>
      <c r="DB83" s="334"/>
      <c r="DC83" s="251"/>
      <c r="DE83" s="251"/>
      <c r="DF83" s="334"/>
      <c r="DG83" s="334"/>
      <c r="DH83" s="251"/>
      <c r="DJ83" s="251"/>
      <c r="DK83" s="334"/>
      <c r="DL83" s="334"/>
      <c r="DM83" s="251"/>
    </row>
    <row r="84" spans="1:117" s="230" customFormat="1" x14ac:dyDescent="0.3">
      <c r="A84" s="227" t="s">
        <v>1000</v>
      </c>
      <c r="B84" s="227"/>
      <c r="D84" s="218"/>
      <c r="E84" s="208"/>
      <c r="F84" s="208"/>
      <c r="G84" s="208"/>
      <c r="H84" s="208"/>
      <c r="I84" s="208"/>
      <c r="J84" s="251"/>
      <c r="K84" s="334"/>
      <c r="L84" s="334"/>
      <c r="M84" s="251"/>
      <c r="O84" s="348">
        <f>SUM(O17:O82)/9</f>
        <v>20</v>
      </c>
      <c r="P84" s="334"/>
      <c r="Q84" s="334"/>
      <c r="R84" s="251"/>
      <c r="T84" s="348">
        <f>SUM(T17:T82)/8</f>
        <v>19</v>
      </c>
      <c r="U84" s="341">
        <f>SUM(U17:U82)/9</f>
        <v>0</v>
      </c>
      <c r="V84" s="341">
        <f>SUM(V17:V82)/9</f>
        <v>0</v>
      </c>
      <c r="W84" s="341">
        <f>SUM(W17:W82)/9</f>
        <v>0</v>
      </c>
      <c r="X84" s="341"/>
      <c r="Y84" s="348">
        <f>SUM(Y17:Y82)/5</f>
        <v>22</v>
      </c>
      <c r="Z84" s="341">
        <f>SUM(Z17:Z82)/9</f>
        <v>0</v>
      </c>
      <c r="AA84" s="341">
        <f>SUM(AA17:AA82)/9</f>
        <v>0</v>
      </c>
      <c r="AB84" s="341">
        <f>SUM(AB17:AB82)/9</f>
        <v>0</v>
      </c>
      <c r="AC84" s="341"/>
      <c r="AD84" s="348">
        <f>SUM(AD17:AD82)/9</f>
        <v>23</v>
      </c>
      <c r="AE84" s="334"/>
      <c r="AF84" s="334"/>
      <c r="AG84" s="251"/>
      <c r="AH84" s="251"/>
      <c r="AJ84" s="251"/>
      <c r="AK84" s="334"/>
      <c r="AL84" s="334"/>
      <c r="AM84" s="251"/>
      <c r="AO84" s="341">
        <f>SUM(AO17:AO82)/5</f>
        <v>26</v>
      </c>
      <c r="AP84" s="341">
        <f>SUM(AP17:AP82)/9</f>
        <v>0</v>
      </c>
      <c r="AQ84" s="341">
        <f>SUM(AQ17:AQ82)/9</f>
        <v>0</v>
      </c>
      <c r="AR84" s="341">
        <f>SUM(AR17:AR82)/9</f>
        <v>0</v>
      </c>
      <c r="AS84" s="341"/>
      <c r="AT84" s="341">
        <f>SUM(AT17:AT82)/9</f>
        <v>24.555555555555557</v>
      </c>
      <c r="AU84" s="341">
        <f>SUM(AU17:AU82)/9</f>
        <v>0</v>
      </c>
      <c r="AV84" s="341">
        <f>SUM(AV17:AV82)/9</f>
        <v>0</v>
      </c>
      <c r="AW84" s="341">
        <f>SUM(AW17:AW82)/9</f>
        <v>0</v>
      </c>
      <c r="AX84" s="341"/>
      <c r="AY84" s="341">
        <f>SUM(AY17:AY82)/5</f>
        <v>23</v>
      </c>
      <c r="AZ84" s="341">
        <f>SUM(AZ17:AZ82)/9</f>
        <v>0</v>
      </c>
      <c r="BA84" s="341">
        <f>SUM(BA17:BA82)/9</f>
        <v>0</v>
      </c>
      <c r="BB84" s="341">
        <f>SUM(BB17:BB82)/9</f>
        <v>0</v>
      </c>
      <c r="BC84" s="341"/>
      <c r="BD84" s="341">
        <f>SUM(BD17:BD82)/5</f>
        <v>17</v>
      </c>
      <c r="BE84" s="334"/>
      <c r="BF84" s="334"/>
      <c r="BG84" s="251"/>
      <c r="BH84" s="251"/>
      <c r="BI84" s="251"/>
      <c r="BL84" s="251"/>
      <c r="BM84" s="334"/>
      <c r="BN84" s="334"/>
      <c r="BO84" s="251"/>
      <c r="BQ84" s="341">
        <f>SUM(BQ17:BQ82)/5</f>
        <v>23</v>
      </c>
      <c r="BR84" s="334"/>
      <c r="BS84" s="334"/>
      <c r="BT84" s="251"/>
      <c r="BV84" s="341">
        <f>SUM(BV17:BV82)/9</f>
        <v>24</v>
      </c>
      <c r="BW84" s="334"/>
      <c r="BX84" s="334"/>
      <c r="BY84" s="251"/>
      <c r="CA84" s="341">
        <f>SUM(CA17:CA82)/9</f>
        <v>17.222222222222221</v>
      </c>
      <c r="CB84" s="334"/>
      <c r="CC84" s="334"/>
      <c r="CD84" s="251"/>
      <c r="CF84" s="341">
        <f>SUM(CF17:CF82)/5</f>
        <v>0</v>
      </c>
      <c r="CG84" s="334"/>
      <c r="CH84" s="334"/>
      <c r="CI84" s="251"/>
      <c r="CK84" s="251"/>
      <c r="CL84" s="334"/>
      <c r="CM84" s="334"/>
      <c r="CN84" s="251"/>
      <c r="CP84" s="251"/>
      <c r="CQ84" s="334"/>
      <c r="CR84" s="334"/>
      <c r="CS84" s="251"/>
      <c r="CU84" s="251"/>
      <c r="CV84" s="334"/>
      <c r="CW84" s="334"/>
      <c r="CX84" s="251"/>
      <c r="CZ84" s="251"/>
      <c r="DA84" s="334"/>
      <c r="DB84" s="334"/>
      <c r="DC84" s="251"/>
      <c r="DE84" s="251"/>
      <c r="DF84" s="334"/>
      <c r="DG84" s="334"/>
      <c r="DH84" s="251"/>
      <c r="DJ84" s="251"/>
      <c r="DK84" s="334"/>
      <c r="DL84" s="334"/>
      <c r="DM84" s="251"/>
    </row>
    <row r="85" spans="1:117" s="208" customFormat="1" x14ac:dyDescent="0.3">
      <c r="D85" s="218"/>
      <c r="J85" s="251"/>
      <c r="K85" s="251"/>
      <c r="L85" s="251"/>
      <c r="M85" s="251"/>
      <c r="O85" s="251"/>
      <c r="P85" s="251"/>
      <c r="Q85" s="251"/>
      <c r="R85" s="251"/>
      <c r="T85" s="251"/>
      <c r="U85" s="251"/>
      <c r="V85" s="251"/>
      <c r="W85" s="251"/>
      <c r="Y85" s="251"/>
      <c r="Z85" s="251"/>
      <c r="AA85" s="251"/>
      <c r="AB85" s="251"/>
      <c r="AD85" s="251"/>
      <c r="AE85" s="251"/>
      <c r="AF85" s="251"/>
      <c r="AG85" s="251"/>
      <c r="AH85" s="251"/>
      <c r="AJ85" s="251"/>
      <c r="AK85" s="251"/>
      <c r="AL85" s="251"/>
      <c r="AM85" s="251"/>
      <c r="AO85" s="251"/>
      <c r="AP85" s="251"/>
      <c r="AQ85" s="251"/>
      <c r="AR85" s="251"/>
      <c r="AT85" s="251"/>
      <c r="AU85" s="251"/>
      <c r="AV85" s="251"/>
      <c r="AW85" s="251"/>
      <c r="AY85" s="251"/>
      <c r="AZ85" s="251"/>
      <c r="BA85" s="251"/>
      <c r="BB85" s="251"/>
      <c r="BD85" s="251"/>
      <c r="BE85" s="251"/>
      <c r="BF85" s="251"/>
      <c r="BG85" s="251"/>
      <c r="BH85" s="251"/>
      <c r="BI85" s="251"/>
      <c r="BL85" s="251"/>
      <c r="BM85" s="251"/>
      <c r="BN85" s="251"/>
      <c r="BO85" s="251"/>
      <c r="BQ85" s="251"/>
      <c r="BR85" s="251"/>
      <c r="BS85" s="251"/>
      <c r="BT85" s="251"/>
      <c r="BV85" s="251"/>
      <c r="BW85" s="251"/>
      <c r="BX85" s="251"/>
      <c r="BY85" s="251"/>
      <c r="CA85" s="251"/>
      <c r="CB85" s="251"/>
      <c r="CC85" s="251"/>
      <c r="CD85" s="251"/>
      <c r="CF85" s="251"/>
      <c r="CG85" s="251"/>
      <c r="CH85" s="251"/>
      <c r="CI85" s="251"/>
      <c r="CK85" s="251"/>
      <c r="CL85" s="251"/>
      <c r="CM85" s="251"/>
      <c r="CN85" s="251"/>
      <c r="CP85" s="251"/>
      <c r="CQ85" s="251"/>
      <c r="CR85" s="251"/>
      <c r="CS85" s="251"/>
      <c r="CU85" s="251"/>
      <c r="CV85" s="251"/>
      <c r="CW85" s="251"/>
      <c r="CX85" s="251"/>
      <c r="CZ85" s="251"/>
      <c r="DA85" s="251"/>
      <c r="DB85" s="251"/>
      <c r="DC85" s="251"/>
      <c r="DE85" s="251"/>
      <c r="DF85" s="251"/>
      <c r="DG85" s="251"/>
      <c r="DH85" s="251"/>
      <c r="DJ85" s="251"/>
      <c r="DK85" s="251"/>
      <c r="DL85" s="251"/>
      <c r="DM85" s="251"/>
    </row>
    <row r="86" spans="1:117" s="249" customFormat="1" ht="28.8" x14ac:dyDescent="0.3">
      <c r="A86" s="219" t="s">
        <v>0</v>
      </c>
      <c r="B86" s="220" t="s">
        <v>179</v>
      </c>
      <c r="C86" s="221"/>
      <c r="D86" s="222"/>
      <c r="E86" s="223"/>
      <c r="F86" s="223"/>
      <c r="G86" s="223"/>
      <c r="H86" s="223"/>
      <c r="I86" s="221"/>
      <c r="J86" s="238"/>
      <c r="K86" s="238"/>
      <c r="L86" s="238"/>
      <c r="M86" s="238"/>
      <c r="N86" s="221"/>
      <c r="O86" s="238"/>
      <c r="P86" s="238"/>
      <c r="Q86" s="238"/>
      <c r="R86" s="238"/>
      <c r="S86" s="221"/>
      <c r="T86" s="238"/>
      <c r="U86" s="238"/>
      <c r="V86" s="238"/>
      <c r="W86" s="238"/>
      <c r="X86" s="221"/>
      <c r="Y86" s="238"/>
      <c r="Z86" s="238"/>
      <c r="AA86" s="238"/>
      <c r="AB86" s="238"/>
      <c r="AD86" s="238"/>
      <c r="AE86" s="238"/>
      <c r="AF86" s="238"/>
      <c r="AG86" s="238"/>
      <c r="AH86" s="238"/>
      <c r="AJ86" s="238"/>
      <c r="AK86" s="238"/>
      <c r="AL86" s="238"/>
      <c r="AM86" s="238"/>
      <c r="AN86" s="221"/>
      <c r="AO86" s="238"/>
      <c r="AP86" s="238"/>
      <c r="AQ86" s="238"/>
      <c r="AR86" s="238"/>
      <c r="AS86" s="221"/>
      <c r="AT86" s="238"/>
      <c r="AU86" s="238"/>
      <c r="AV86" s="238"/>
      <c r="AW86" s="238"/>
      <c r="AX86" s="221"/>
      <c r="AY86" s="238"/>
      <c r="AZ86" s="238"/>
      <c r="BA86" s="238"/>
      <c r="BB86" s="238"/>
      <c r="BD86" s="238"/>
      <c r="BE86" s="238"/>
      <c r="BF86" s="238"/>
      <c r="BG86" s="238"/>
      <c r="BH86" s="238"/>
      <c r="BI86" s="238"/>
      <c r="BL86" s="238"/>
      <c r="BM86" s="238"/>
      <c r="BN86" s="238"/>
      <c r="BO86" s="238"/>
      <c r="BP86" s="221"/>
      <c r="BQ86" s="238"/>
      <c r="BR86" s="238"/>
      <c r="BS86" s="238"/>
      <c r="BT86" s="238"/>
      <c r="BU86" s="221"/>
      <c r="BV86" s="238"/>
      <c r="BW86" s="238"/>
      <c r="BX86" s="238"/>
      <c r="BY86" s="238"/>
      <c r="BZ86" s="221"/>
      <c r="CA86" s="238"/>
      <c r="CB86" s="238"/>
      <c r="CC86" s="238"/>
      <c r="CD86" s="238"/>
      <c r="CF86" s="238"/>
      <c r="CG86" s="238"/>
      <c r="CH86" s="238"/>
      <c r="CI86" s="238"/>
      <c r="CK86" s="238"/>
      <c r="CL86" s="238"/>
      <c r="CM86" s="238"/>
      <c r="CN86" s="238"/>
      <c r="CP86" s="238"/>
      <c r="CQ86" s="238"/>
      <c r="CR86" s="238"/>
      <c r="CS86" s="238"/>
      <c r="CT86" s="221"/>
      <c r="CU86" s="238"/>
      <c r="CV86" s="238"/>
      <c r="CW86" s="238"/>
      <c r="CX86" s="238"/>
      <c r="CY86" s="221"/>
      <c r="CZ86" s="238"/>
      <c r="DA86" s="238"/>
      <c r="DB86" s="238"/>
      <c r="DC86" s="238"/>
      <c r="DE86" s="238"/>
      <c r="DF86" s="238"/>
      <c r="DG86" s="238"/>
      <c r="DH86" s="238"/>
      <c r="DJ86" s="238"/>
      <c r="DK86" s="238"/>
      <c r="DL86" s="238"/>
      <c r="DM86" s="238"/>
    </row>
    <row r="87" spans="1:117" x14ac:dyDescent="0.3">
      <c r="A87" s="231" t="s">
        <v>1096</v>
      </c>
      <c r="B87" s="231" t="s">
        <v>1091</v>
      </c>
      <c r="D87" s="228" t="s">
        <v>0</v>
      </c>
      <c r="E87" s="229" t="s">
        <v>946</v>
      </c>
      <c r="F87" s="229"/>
      <c r="G87" s="229"/>
      <c r="H87" s="229"/>
      <c r="J87" s="236"/>
      <c r="K87" s="232">
        <f>SUM(P87,U87,Z87,AE87)</f>
        <v>144</v>
      </c>
      <c r="L87" s="236"/>
      <c r="M87" s="236"/>
      <c r="O87" s="236"/>
      <c r="P87" s="232"/>
      <c r="Q87" s="236"/>
      <c r="R87" s="236"/>
      <c r="T87" s="236"/>
      <c r="U87" s="232">
        <v>144</v>
      </c>
      <c r="V87" s="236"/>
      <c r="W87" s="236"/>
      <c r="Y87" s="236"/>
      <c r="Z87" s="232"/>
      <c r="AA87" s="236"/>
      <c r="AB87" s="236"/>
      <c r="AD87" s="236"/>
      <c r="AE87" s="232"/>
      <c r="AF87" s="236"/>
      <c r="AG87" s="236"/>
      <c r="AH87" s="334"/>
      <c r="AJ87" s="301"/>
      <c r="AK87" s="232">
        <f>SUM(AP87,AU87,AZ87,BE87)</f>
        <v>0</v>
      </c>
      <c r="AL87" s="236"/>
      <c r="AM87" s="236"/>
      <c r="AN87" s="208"/>
      <c r="AO87" s="236"/>
      <c r="AP87" s="232"/>
      <c r="AQ87" s="236"/>
      <c r="AR87" s="236"/>
      <c r="AT87" s="236"/>
      <c r="AU87" s="232"/>
      <c r="AV87" s="236"/>
      <c r="AW87" s="236"/>
      <c r="AY87" s="236"/>
      <c r="AZ87" s="232"/>
      <c r="BA87" s="236"/>
      <c r="BB87" s="236"/>
      <c r="BD87" s="236"/>
      <c r="BE87" s="232"/>
      <c r="BF87" s="236"/>
      <c r="BG87" s="236"/>
      <c r="BH87" s="334"/>
      <c r="BI87" s="334"/>
      <c r="BL87" s="301"/>
      <c r="BM87" s="232">
        <f>SUM(BR87,BW87,CB87,CG87)</f>
        <v>0</v>
      </c>
      <c r="BN87" s="236"/>
      <c r="BO87" s="236"/>
      <c r="BP87" s="208"/>
      <c r="BQ87" s="236"/>
      <c r="BR87" s="232"/>
      <c r="BS87" s="236"/>
      <c r="BT87" s="236"/>
      <c r="BV87" s="236"/>
      <c r="BW87" s="232"/>
      <c r="BX87" s="236"/>
      <c r="BY87" s="236"/>
      <c r="CA87" s="236"/>
      <c r="CB87" s="232"/>
      <c r="CC87" s="236"/>
      <c r="CD87" s="236"/>
      <c r="CF87" s="236"/>
      <c r="CG87" s="232"/>
      <c r="CH87" s="236"/>
      <c r="CI87" s="236"/>
      <c r="CK87" s="236"/>
      <c r="CL87" s="232">
        <f>SUM(CQ87,CV87,DA87,DF87)</f>
        <v>0</v>
      </c>
      <c r="CM87" s="236"/>
      <c r="CN87" s="236"/>
      <c r="CP87" s="236"/>
      <c r="CQ87" s="232"/>
      <c r="CR87" s="236"/>
      <c r="CS87" s="236"/>
      <c r="CU87" s="236"/>
      <c r="CV87" s="232"/>
      <c r="CW87" s="236"/>
      <c r="CX87" s="236"/>
      <c r="CZ87" s="236"/>
      <c r="DA87" s="232"/>
      <c r="DB87" s="236"/>
      <c r="DC87" s="236"/>
      <c r="DE87" s="236"/>
      <c r="DF87" s="232"/>
      <c r="DG87" s="236"/>
      <c r="DH87" s="236"/>
      <c r="DJ87" s="236"/>
      <c r="DK87" s="232">
        <f>SUM(K87,AK87,BM87,CL87)</f>
        <v>144</v>
      </c>
      <c r="DL87" s="236"/>
      <c r="DM87" s="236"/>
    </row>
    <row r="88" spans="1:117" x14ac:dyDescent="0.3">
      <c r="A88" s="231" t="s">
        <v>1107</v>
      </c>
      <c r="B88" s="231" t="s">
        <v>1091</v>
      </c>
      <c r="D88" s="228" t="s">
        <v>0</v>
      </c>
      <c r="E88" s="229" t="s">
        <v>946</v>
      </c>
      <c r="F88" s="229"/>
      <c r="G88" s="229"/>
      <c r="H88" s="229"/>
      <c r="J88" s="236"/>
      <c r="K88" s="232">
        <f t="shared" ref="K88:K95" si="97">SUM(P88,U88,Z88,AE88)</f>
        <v>176</v>
      </c>
      <c r="L88" s="236"/>
      <c r="M88" s="236"/>
      <c r="O88" s="236"/>
      <c r="P88" s="232"/>
      <c r="Q88" s="236"/>
      <c r="R88" s="236"/>
      <c r="T88" s="236"/>
      <c r="U88" s="232"/>
      <c r="V88" s="236"/>
      <c r="W88" s="236"/>
      <c r="Y88" s="236"/>
      <c r="Z88" s="232"/>
      <c r="AA88" s="236"/>
      <c r="AB88" s="236"/>
      <c r="AD88" s="236"/>
      <c r="AE88" s="232">
        <v>176</v>
      </c>
      <c r="AF88" s="236"/>
      <c r="AG88" s="236"/>
      <c r="AH88" s="334"/>
      <c r="AJ88" s="301"/>
      <c r="AK88" s="232">
        <f t="shared" ref="AK88:AK95" si="98">SUM(AP88,AU88,AZ88,BE88)</f>
        <v>0</v>
      </c>
      <c r="AL88" s="236"/>
      <c r="AM88" s="236"/>
      <c r="AN88" s="208"/>
      <c r="AO88" s="236"/>
      <c r="AP88" s="232"/>
      <c r="AQ88" s="236"/>
      <c r="AR88" s="236"/>
      <c r="AT88" s="236"/>
      <c r="AU88" s="232"/>
      <c r="AV88" s="236"/>
      <c r="AW88" s="236"/>
      <c r="AY88" s="236"/>
      <c r="AZ88" s="232"/>
      <c r="BA88" s="236"/>
      <c r="BB88" s="236"/>
      <c r="BD88" s="236"/>
      <c r="BE88" s="232"/>
      <c r="BF88" s="236"/>
      <c r="BG88" s="236"/>
      <c r="BH88" s="334"/>
      <c r="BI88" s="334"/>
      <c r="BL88" s="301"/>
      <c r="BM88" s="232">
        <f t="shared" ref="BM88:BM95" si="99">SUM(BR88,BW88,CB88,CG88)</f>
        <v>0</v>
      </c>
      <c r="BN88" s="236"/>
      <c r="BO88" s="236"/>
      <c r="BP88" s="208"/>
      <c r="BQ88" s="236"/>
      <c r="BR88" s="232"/>
      <c r="BS88" s="236"/>
      <c r="BT88" s="236"/>
      <c r="BV88" s="236"/>
      <c r="BW88" s="232"/>
      <c r="BX88" s="236"/>
      <c r="BY88" s="236"/>
      <c r="CA88" s="236"/>
      <c r="CB88" s="232"/>
      <c r="CC88" s="236"/>
      <c r="CD88" s="236"/>
      <c r="CF88" s="236"/>
      <c r="CG88" s="232"/>
      <c r="CH88" s="236"/>
      <c r="CI88" s="236"/>
      <c r="CK88" s="236"/>
      <c r="CL88" s="232">
        <f t="shared" ref="CL88:CL95" si="100">SUM(CQ88,CV88,DA88,DF88)</f>
        <v>0</v>
      </c>
      <c r="CM88" s="236"/>
      <c r="CN88" s="236"/>
      <c r="CP88" s="236"/>
      <c r="CQ88" s="232"/>
      <c r="CR88" s="236"/>
      <c r="CS88" s="236"/>
      <c r="CU88" s="236"/>
      <c r="CV88" s="232"/>
      <c r="CW88" s="236"/>
      <c r="CX88" s="236"/>
      <c r="CZ88" s="236"/>
      <c r="DA88" s="232"/>
      <c r="DB88" s="236"/>
      <c r="DC88" s="236"/>
      <c r="DE88" s="236"/>
      <c r="DF88" s="232"/>
      <c r="DG88" s="236"/>
      <c r="DH88" s="236"/>
      <c r="DJ88" s="236"/>
      <c r="DK88" s="232">
        <f t="shared" ref="DK88:DK95" si="101">SUM(K88,AK88,BM88,CL88)</f>
        <v>176</v>
      </c>
      <c r="DL88" s="236"/>
      <c r="DM88" s="236"/>
    </row>
    <row r="89" spans="1:117" x14ac:dyDescent="0.3">
      <c r="A89" s="231" t="s">
        <v>1001</v>
      </c>
      <c r="B89" s="231" t="s">
        <v>1091</v>
      </c>
      <c r="D89" s="228" t="s">
        <v>0</v>
      </c>
      <c r="E89" s="229" t="s">
        <v>946</v>
      </c>
      <c r="F89" s="229"/>
      <c r="G89" s="229"/>
      <c r="H89" s="229"/>
      <c r="J89" s="236"/>
      <c r="K89" s="232">
        <f t="shared" si="97"/>
        <v>0</v>
      </c>
      <c r="L89" s="236"/>
      <c r="M89" s="236"/>
      <c r="O89" s="236"/>
      <c r="P89" s="232"/>
      <c r="Q89" s="236"/>
      <c r="R89" s="236"/>
      <c r="T89" s="236"/>
      <c r="U89" s="232"/>
      <c r="V89" s="236"/>
      <c r="W89" s="236"/>
      <c r="Y89" s="236"/>
      <c r="Z89" s="232"/>
      <c r="AA89" s="236"/>
      <c r="AB89" s="236"/>
      <c r="AD89" s="236"/>
      <c r="AE89" s="232"/>
      <c r="AF89" s="236"/>
      <c r="AG89" s="236"/>
      <c r="AH89" s="334"/>
      <c r="AJ89" s="301"/>
      <c r="AK89" s="232">
        <f t="shared" si="98"/>
        <v>200</v>
      </c>
      <c r="AL89" s="236"/>
      <c r="AM89" s="236"/>
      <c r="AN89" s="208"/>
      <c r="AO89" s="236"/>
      <c r="AP89" s="232">
        <v>200</v>
      </c>
      <c r="AQ89" s="236"/>
      <c r="AR89" s="236"/>
      <c r="AT89" s="236"/>
      <c r="AU89" s="232"/>
      <c r="AV89" s="236"/>
      <c r="AW89" s="236"/>
      <c r="AY89" s="236"/>
      <c r="AZ89" s="232"/>
      <c r="BA89" s="236"/>
      <c r="BB89" s="236"/>
      <c r="BD89" s="236"/>
      <c r="BE89" s="232"/>
      <c r="BF89" s="236"/>
      <c r="BG89" s="236"/>
      <c r="BH89" s="334"/>
      <c r="BI89" s="334"/>
      <c r="BL89" s="301"/>
      <c r="BM89" s="232">
        <f t="shared" si="99"/>
        <v>0</v>
      </c>
      <c r="BN89" s="236"/>
      <c r="BO89" s="236"/>
      <c r="BP89" s="208"/>
      <c r="BQ89" s="236"/>
      <c r="BR89" s="232"/>
      <c r="BS89" s="236"/>
      <c r="BT89" s="236"/>
      <c r="BV89" s="236"/>
      <c r="BW89" s="232"/>
      <c r="BX89" s="236"/>
      <c r="BY89" s="236"/>
      <c r="CA89" s="236"/>
      <c r="CB89" s="232"/>
      <c r="CC89" s="236"/>
      <c r="CD89" s="236"/>
      <c r="CF89" s="236"/>
      <c r="CG89" s="232"/>
      <c r="CH89" s="236"/>
      <c r="CI89" s="236"/>
      <c r="CK89" s="236"/>
      <c r="CL89" s="232">
        <f t="shared" si="100"/>
        <v>0</v>
      </c>
      <c r="CM89" s="236"/>
      <c r="CN89" s="236"/>
      <c r="CP89" s="236"/>
      <c r="CQ89" s="232"/>
      <c r="CR89" s="236"/>
      <c r="CS89" s="236"/>
      <c r="CU89" s="236"/>
      <c r="CV89" s="232"/>
      <c r="CW89" s="236"/>
      <c r="CX89" s="236"/>
      <c r="CZ89" s="236"/>
      <c r="DA89" s="232"/>
      <c r="DB89" s="236"/>
      <c r="DC89" s="236"/>
      <c r="DE89" s="236"/>
      <c r="DF89" s="232"/>
      <c r="DG89" s="236"/>
      <c r="DH89" s="236"/>
      <c r="DJ89" s="236"/>
      <c r="DK89" s="232">
        <f t="shared" si="101"/>
        <v>200</v>
      </c>
      <c r="DL89" s="236"/>
      <c r="DM89" s="236"/>
    </row>
    <row r="90" spans="1:117" x14ac:dyDescent="0.3">
      <c r="A90" s="231" t="s">
        <v>1002</v>
      </c>
      <c r="B90" s="231" t="s">
        <v>1091</v>
      </c>
      <c r="D90" s="228" t="s">
        <v>0</v>
      </c>
      <c r="E90" s="229" t="s">
        <v>946</v>
      </c>
      <c r="F90" s="229"/>
      <c r="G90" s="229"/>
      <c r="H90" s="229"/>
      <c r="J90" s="236"/>
      <c r="K90" s="232">
        <f t="shared" si="97"/>
        <v>0</v>
      </c>
      <c r="L90" s="236"/>
      <c r="M90" s="236"/>
      <c r="O90" s="236"/>
      <c r="P90" s="232"/>
      <c r="Q90" s="236"/>
      <c r="R90" s="236"/>
      <c r="T90" s="236"/>
      <c r="U90" s="232"/>
      <c r="V90" s="236"/>
      <c r="W90" s="236"/>
      <c r="Y90" s="236"/>
      <c r="Z90" s="232"/>
      <c r="AA90" s="236"/>
      <c r="AB90" s="236"/>
      <c r="AD90" s="236"/>
      <c r="AE90" s="232"/>
      <c r="AF90" s="236"/>
      <c r="AG90" s="236"/>
      <c r="AH90" s="334"/>
      <c r="AJ90" s="301"/>
      <c r="AK90" s="232">
        <f t="shared" si="98"/>
        <v>200</v>
      </c>
      <c r="AL90" s="236"/>
      <c r="AM90" s="236"/>
      <c r="AN90" s="208"/>
      <c r="AO90" s="236"/>
      <c r="AP90" s="232"/>
      <c r="AQ90" s="236"/>
      <c r="AR90" s="236"/>
      <c r="AT90" s="236"/>
      <c r="AU90" s="232"/>
      <c r="AV90" s="236"/>
      <c r="AW90" s="236"/>
      <c r="AY90" s="236"/>
      <c r="AZ90" s="232">
        <v>200</v>
      </c>
      <c r="BA90" s="236"/>
      <c r="BB90" s="236"/>
      <c r="BD90" s="236"/>
      <c r="BE90" s="232"/>
      <c r="BF90" s="236"/>
      <c r="BG90" s="236"/>
      <c r="BH90" s="334"/>
      <c r="BI90" s="334"/>
      <c r="BL90" s="301"/>
      <c r="BM90" s="232">
        <f t="shared" si="99"/>
        <v>0</v>
      </c>
      <c r="BN90" s="236"/>
      <c r="BO90" s="236"/>
      <c r="BP90" s="208"/>
      <c r="BQ90" s="236"/>
      <c r="BR90" s="232"/>
      <c r="BS90" s="236"/>
      <c r="BT90" s="236"/>
      <c r="BV90" s="236"/>
      <c r="BW90" s="232"/>
      <c r="BX90" s="236"/>
      <c r="BY90" s="236"/>
      <c r="CA90" s="236"/>
      <c r="CB90" s="232"/>
      <c r="CC90" s="236"/>
      <c r="CD90" s="236"/>
      <c r="CF90" s="236"/>
      <c r="CG90" s="232"/>
      <c r="CH90" s="236"/>
      <c r="CI90" s="236"/>
      <c r="CK90" s="236"/>
      <c r="CL90" s="232">
        <f t="shared" si="100"/>
        <v>0</v>
      </c>
      <c r="CM90" s="236"/>
      <c r="CN90" s="236"/>
      <c r="CP90" s="236"/>
      <c r="CQ90" s="232"/>
      <c r="CR90" s="236"/>
      <c r="CS90" s="236"/>
      <c r="CU90" s="236"/>
      <c r="CV90" s="232"/>
      <c r="CW90" s="236"/>
      <c r="CX90" s="236"/>
      <c r="CZ90" s="236"/>
      <c r="DA90" s="232"/>
      <c r="DB90" s="236"/>
      <c r="DC90" s="236"/>
      <c r="DE90" s="236"/>
      <c r="DF90" s="232"/>
      <c r="DG90" s="236"/>
      <c r="DH90" s="236"/>
      <c r="DJ90" s="236"/>
      <c r="DK90" s="232">
        <f t="shared" si="101"/>
        <v>200</v>
      </c>
      <c r="DL90" s="236"/>
      <c r="DM90" s="236"/>
    </row>
    <row r="91" spans="1:117" x14ac:dyDescent="0.3">
      <c r="A91" s="231" t="s">
        <v>1003</v>
      </c>
      <c r="B91" s="231" t="s">
        <v>1091</v>
      </c>
      <c r="D91" s="228" t="s">
        <v>0</v>
      </c>
      <c r="E91" s="229" t="s">
        <v>946</v>
      </c>
      <c r="F91" s="229"/>
      <c r="G91" s="229"/>
      <c r="H91" s="229"/>
      <c r="J91" s="236"/>
      <c r="K91" s="232">
        <f t="shared" ref="K91:K94" si="102">SUM(P91,U91,Z91,AE91)</f>
        <v>0</v>
      </c>
      <c r="L91" s="236"/>
      <c r="M91" s="236"/>
      <c r="O91" s="236"/>
      <c r="P91" s="232"/>
      <c r="Q91" s="236"/>
      <c r="R91" s="236"/>
      <c r="T91" s="236"/>
      <c r="U91" s="232"/>
      <c r="V91" s="236"/>
      <c r="W91" s="236"/>
      <c r="Y91" s="236"/>
      <c r="Z91" s="232"/>
      <c r="AA91" s="236"/>
      <c r="AB91" s="236"/>
      <c r="AD91" s="236"/>
      <c r="AE91" s="232"/>
      <c r="AF91" s="236"/>
      <c r="AG91" s="236"/>
      <c r="AH91" s="334"/>
      <c r="AJ91" s="301"/>
      <c r="AK91" s="232">
        <f t="shared" ref="AK91:AK94" si="103">SUM(AP91,AU91,AZ91,BE91)</f>
        <v>80</v>
      </c>
      <c r="AL91" s="236"/>
      <c r="AM91" s="236"/>
      <c r="AN91" s="208"/>
      <c r="AO91" s="236"/>
      <c r="AP91" s="232"/>
      <c r="AQ91" s="236"/>
      <c r="AR91" s="236"/>
      <c r="AT91" s="236"/>
      <c r="AU91" s="232"/>
      <c r="AV91" s="236"/>
      <c r="AW91" s="236"/>
      <c r="AY91" s="236"/>
      <c r="AZ91" s="232"/>
      <c r="BA91" s="236"/>
      <c r="BB91" s="236"/>
      <c r="BD91" s="236"/>
      <c r="BE91" s="232">
        <v>80</v>
      </c>
      <c r="BF91" s="236"/>
      <c r="BG91" s="236"/>
      <c r="BH91" s="334"/>
      <c r="BI91" s="334"/>
      <c r="BL91" s="301"/>
      <c r="BM91" s="232">
        <f t="shared" ref="BM91:BM94" si="104">SUM(BR91,BW91,CB91,CG91)</f>
        <v>0</v>
      </c>
      <c r="BN91" s="236"/>
      <c r="BO91" s="236"/>
      <c r="BP91" s="208"/>
      <c r="BQ91" s="236"/>
      <c r="BR91" s="232"/>
      <c r="BS91" s="236"/>
      <c r="BT91" s="236"/>
      <c r="BV91" s="236"/>
      <c r="BW91" s="232"/>
      <c r="BX91" s="236"/>
      <c r="BY91" s="236"/>
      <c r="CA91" s="236"/>
      <c r="CB91" s="232"/>
      <c r="CC91" s="236"/>
      <c r="CD91" s="236"/>
      <c r="CF91" s="236"/>
      <c r="CG91" s="232"/>
      <c r="CH91" s="236"/>
      <c r="CI91" s="236"/>
      <c r="CK91" s="236"/>
      <c r="CL91" s="232">
        <f t="shared" ref="CL91:CL94" si="105">SUM(CQ91,CV91,DA91,DF91)</f>
        <v>0</v>
      </c>
      <c r="CM91" s="236"/>
      <c r="CN91" s="236"/>
      <c r="CP91" s="236"/>
      <c r="CQ91" s="232"/>
      <c r="CR91" s="236"/>
      <c r="CS91" s="236"/>
      <c r="CU91" s="236"/>
      <c r="CV91" s="232"/>
      <c r="CW91" s="236"/>
      <c r="CX91" s="236"/>
      <c r="CZ91" s="236"/>
      <c r="DA91" s="232"/>
      <c r="DB91" s="236"/>
      <c r="DC91" s="236"/>
      <c r="DE91" s="236"/>
      <c r="DF91" s="232"/>
      <c r="DG91" s="236"/>
      <c r="DH91" s="236"/>
      <c r="DJ91" s="236"/>
      <c r="DK91" s="232">
        <f t="shared" ref="DK91:DK94" si="106">SUM(K91,AK91,BM91,CL91)</f>
        <v>80</v>
      </c>
      <c r="DL91" s="236"/>
      <c r="DM91" s="236"/>
    </row>
    <row r="92" spans="1:117" x14ac:dyDescent="0.3">
      <c r="A92" s="231" t="s">
        <v>1004</v>
      </c>
      <c r="B92" s="231" t="s">
        <v>1091</v>
      </c>
      <c r="D92" s="228" t="s">
        <v>0</v>
      </c>
      <c r="E92" s="229" t="s">
        <v>946</v>
      </c>
      <c r="F92" s="229"/>
      <c r="G92" s="229"/>
      <c r="H92" s="229"/>
      <c r="J92" s="236"/>
      <c r="K92" s="232">
        <f t="shared" si="102"/>
        <v>0</v>
      </c>
      <c r="L92" s="236"/>
      <c r="M92" s="236"/>
      <c r="O92" s="236"/>
      <c r="P92" s="232"/>
      <c r="Q92" s="236"/>
      <c r="R92" s="236"/>
      <c r="T92" s="236"/>
      <c r="U92" s="232"/>
      <c r="V92" s="236"/>
      <c r="W92" s="236"/>
      <c r="Y92" s="236"/>
      <c r="Z92" s="232"/>
      <c r="AA92" s="236"/>
      <c r="AB92" s="236"/>
      <c r="AD92" s="236"/>
      <c r="AE92" s="232"/>
      <c r="AF92" s="236"/>
      <c r="AG92" s="236"/>
      <c r="AH92" s="334"/>
      <c r="AJ92" s="301"/>
      <c r="AK92" s="232">
        <f t="shared" si="103"/>
        <v>0</v>
      </c>
      <c r="AL92" s="236"/>
      <c r="AM92" s="236"/>
      <c r="AN92" s="208"/>
      <c r="AO92" s="236"/>
      <c r="AP92" s="232"/>
      <c r="AQ92" s="236"/>
      <c r="AR92" s="236"/>
      <c r="AT92" s="236"/>
      <c r="AU92" s="232"/>
      <c r="AV92" s="236"/>
      <c r="AW92" s="236"/>
      <c r="AY92" s="236"/>
      <c r="AZ92" s="232"/>
      <c r="BA92" s="236"/>
      <c r="BB92" s="236"/>
      <c r="BD92" s="236"/>
      <c r="BE92" s="232"/>
      <c r="BF92" s="236"/>
      <c r="BG92" s="236"/>
      <c r="BH92" s="334"/>
      <c r="BI92" s="334"/>
      <c r="BL92" s="301"/>
      <c r="BM92" s="232">
        <f t="shared" si="104"/>
        <v>192</v>
      </c>
      <c r="BN92" s="236"/>
      <c r="BO92" s="236"/>
      <c r="BP92" s="208"/>
      <c r="BQ92" s="236"/>
      <c r="BR92" s="232">
        <v>192</v>
      </c>
      <c r="BS92" s="236"/>
      <c r="BT92" s="236"/>
      <c r="BV92" s="236"/>
      <c r="BW92" s="232"/>
      <c r="BX92" s="236"/>
      <c r="BY92" s="236"/>
      <c r="CA92" s="236"/>
      <c r="CB92" s="232"/>
      <c r="CC92" s="236"/>
      <c r="CD92" s="236"/>
      <c r="CF92" s="236"/>
      <c r="CG92" s="232"/>
      <c r="CH92" s="236"/>
      <c r="CI92" s="236"/>
      <c r="CK92" s="236"/>
      <c r="CL92" s="232">
        <f t="shared" si="105"/>
        <v>0</v>
      </c>
      <c r="CM92" s="236"/>
      <c r="CN92" s="236"/>
      <c r="CP92" s="236"/>
      <c r="CQ92" s="232"/>
      <c r="CR92" s="236"/>
      <c r="CS92" s="236"/>
      <c r="CU92" s="236"/>
      <c r="CV92" s="232"/>
      <c r="CW92" s="236"/>
      <c r="CX92" s="236"/>
      <c r="CZ92" s="236"/>
      <c r="DA92" s="232"/>
      <c r="DB92" s="236"/>
      <c r="DC92" s="236"/>
      <c r="DE92" s="236"/>
      <c r="DF92" s="232"/>
      <c r="DG92" s="236"/>
      <c r="DH92" s="236"/>
      <c r="DJ92" s="236"/>
      <c r="DK92" s="232">
        <f t="shared" si="106"/>
        <v>192</v>
      </c>
      <c r="DL92" s="236"/>
      <c r="DM92" s="236"/>
    </row>
    <row r="93" spans="1:117" x14ac:dyDescent="0.3">
      <c r="A93" s="231" t="s">
        <v>1005</v>
      </c>
      <c r="B93" s="231" t="s">
        <v>1091</v>
      </c>
      <c r="D93" s="228" t="s">
        <v>0</v>
      </c>
      <c r="E93" s="229" t="s">
        <v>946</v>
      </c>
      <c r="F93" s="229"/>
      <c r="G93" s="229"/>
      <c r="H93" s="229"/>
      <c r="J93" s="236"/>
      <c r="K93" s="232">
        <f t="shared" si="102"/>
        <v>0</v>
      </c>
      <c r="L93" s="236"/>
      <c r="M93" s="236"/>
      <c r="O93" s="236"/>
      <c r="P93" s="232"/>
      <c r="Q93" s="236"/>
      <c r="R93" s="236"/>
      <c r="T93" s="236"/>
      <c r="U93" s="232"/>
      <c r="V93" s="236"/>
      <c r="W93" s="236"/>
      <c r="Y93" s="236"/>
      <c r="Z93" s="232"/>
      <c r="AA93" s="236"/>
      <c r="AB93" s="236"/>
      <c r="AD93" s="236"/>
      <c r="AE93" s="232"/>
      <c r="AF93" s="236"/>
      <c r="AG93" s="236"/>
      <c r="AH93" s="334"/>
      <c r="AJ93" s="301"/>
      <c r="AK93" s="232">
        <f t="shared" si="103"/>
        <v>0</v>
      </c>
      <c r="AL93" s="236"/>
      <c r="AM93" s="236"/>
      <c r="AN93" s="208"/>
      <c r="AO93" s="236"/>
      <c r="AP93" s="232"/>
      <c r="AQ93" s="236"/>
      <c r="AR93" s="236"/>
      <c r="AT93" s="236"/>
      <c r="AU93" s="232"/>
      <c r="AV93" s="236"/>
      <c r="AW93" s="236"/>
      <c r="AY93" s="236"/>
      <c r="AZ93" s="232"/>
      <c r="BA93" s="236"/>
      <c r="BB93" s="236"/>
      <c r="BD93" s="236"/>
      <c r="BE93" s="232"/>
      <c r="BF93" s="236"/>
      <c r="BG93" s="236"/>
      <c r="BH93" s="334"/>
      <c r="BI93" s="334"/>
      <c r="BL93" s="301"/>
      <c r="BM93" s="232">
        <f t="shared" si="104"/>
        <v>152</v>
      </c>
      <c r="BN93" s="236"/>
      <c r="BO93" s="236"/>
      <c r="BP93" s="208"/>
      <c r="BQ93" s="236"/>
      <c r="BR93" s="232"/>
      <c r="BS93" s="236"/>
      <c r="BT93" s="236"/>
      <c r="BV93" s="236"/>
      <c r="BW93" s="232">
        <v>152</v>
      </c>
      <c r="BX93" s="236"/>
      <c r="BY93" s="236"/>
      <c r="CA93" s="236"/>
      <c r="CB93" s="232"/>
      <c r="CC93" s="236"/>
      <c r="CD93" s="236"/>
      <c r="CF93" s="236"/>
      <c r="CG93" s="232"/>
      <c r="CH93" s="236"/>
      <c r="CI93" s="236"/>
      <c r="CK93" s="236"/>
      <c r="CL93" s="232">
        <f t="shared" si="105"/>
        <v>0</v>
      </c>
      <c r="CM93" s="236"/>
      <c r="CN93" s="236"/>
      <c r="CP93" s="236"/>
      <c r="CQ93" s="232"/>
      <c r="CR93" s="236"/>
      <c r="CS93" s="236"/>
      <c r="CU93" s="236"/>
      <c r="CV93" s="232"/>
      <c r="CW93" s="236"/>
      <c r="CX93" s="236"/>
      <c r="CZ93" s="236"/>
      <c r="DA93" s="232"/>
      <c r="DB93" s="236"/>
      <c r="DC93" s="236"/>
      <c r="DE93" s="236"/>
      <c r="DF93" s="232"/>
      <c r="DG93" s="236"/>
      <c r="DH93" s="236"/>
      <c r="DJ93" s="236"/>
      <c r="DK93" s="232">
        <f t="shared" si="106"/>
        <v>152</v>
      </c>
      <c r="DL93" s="236"/>
      <c r="DM93" s="236"/>
    </row>
    <row r="94" spans="1:117" x14ac:dyDescent="0.3">
      <c r="A94" s="231" t="s">
        <v>1006</v>
      </c>
      <c r="B94" s="231" t="s">
        <v>1091</v>
      </c>
      <c r="D94" s="228" t="s">
        <v>0</v>
      </c>
      <c r="E94" s="229" t="s">
        <v>946</v>
      </c>
      <c r="F94" s="229"/>
      <c r="G94" s="229"/>
      <c r="H94" s="229"/>
      <c r="J94" s="236"/>
      <c r="K94" s="232">
        <f t="shared" si="102"/>
        <v>0</v>
      </c>
      <c r="L94" s="236"/>
      <c r="M94" s="236"/>
      <c r="O94" s="236"/>
      <c r="P94" s="232"/>
      <c r="Q94" s="236"/>
      <c r="R94" s="236"/>
      <c r="T94" s="236"/>
      <c r="U94" s="232"/>
      <c r="V94" s="236"/>
      <c r="W94" s="236"/>
      <c r="Y94" s="236"/>
      <c r="Z94" s="232"/>
      <c r="AA94" s="236"/>
      <c r="AB94" s="236"/>
      <c r="AD94" s="236"/>
      <c r="AE94" s="232"/>
      <c r="AF94" s="236"/>
      <c r="AG94" s="236"/>
      <c r="AH94" s="334"/>
      <c r="AJ94" s="301"/>
      <c r="AK94" s="232">
        <f t="shared" si="103"/>
        <v>0</v>
      </c>
      <c r="AL94" s="236"/>
      <c r="AM94" s="236"/>
      <c r="AN94" s="208"/>
      <c r="AO94" s="236"/>
      <c r="AP94" s="232"/>
      <c r="AQ94" s="236"/>
      <c r="AR94" s="236"/>
      <c r="AT94" s="236"/>
      <c r="AU94" s="232"/>
      <c r="AV94" s="236"/>
      <c r="AW94" s="236"/>
      <c r="AY94" s="236"/>
      <c r="AZ94" s="232"/>
      <c r="BA94" s="236"/>
      <c r="BB94" s="236"/>
      <c r="BD94" s="236"/>
      <c r="BE94" s="232"/>
      <c r="BF94" s="236"/>
      <c r="BG94" s="236"/>
      <c r="BH94" s="334"/>
      <c r="BI94" s="334"/>
      <c r="BL94" s="301"/>
      <c r="BM94" s="232">
        <f t="shared" si="104"/>
        <v>224</v>
      </c>
      <c r="BN94" s="236"/>
      <c r="BO94" s="236"/>
      <c r="BP94" s="208"/>
      <c r="BQ94" s="236"/>
      <c r="BR94" s="232"/>
      <c r="BS94" s="236"/>
      <c r="BT94" s="236"/>
      <c r="BV94" s="236"/>
      <c r="BW94" s="232"/>
      <c r="BX94" s="236"/>
      <c r="BY94" s="236"/>
      <c r="CA94" s="236"/>
      <c r="CB94" s="232">
        <v>224</v>
      </c>
      <c r="CC94" s="236"/>
      <c r="CD94" s="236"/>
      <c r="CF94" s="236"/>
      <c r="CG94" s="232"/>
      <c r="CH94" s="236"/>
      <c r="CI94" s="236"/>
      <c r="CK94" s="236"/>
      <c r="CL94" s="232">
        <f t="shared" si="105"/>
        <v>0</v>
      </c>
      <c r="CM94" s="236"/>
      <c r="CN94" s="236"/>
      <c r="CP94" s="236"/>
      <c r="CQ94" s="232"/>
      <c r="CR94" s="236"/>
      <c r="CS94" s="236"/>
      <c r="CU94" s="236"/>
      <c r="CV94" s="232"/>
      <c r="CW94" s="236"/>
      <c r="CX94" s="236"/>
      <c r="CZ94" s="236"/>
      <c r="DA94" s="232"/>
      <c r="DB94" s="236"/>
      <c r="DC94" s="236"/>
      <c r="DE94" s="236"/>
      <c r="DF94" s="232"/>
      <c r="DG94" s="236"/>
      <c r="DH94" s="236"/>
      <c r="DJ94" s="236"/>
      <c r="DK94" s="232">
        <f t="shared" si="106"/>
        <v>224</v>
      </c>
      <c r="DL94" s="236"/>
      <c r="DM94" s="236"/>
    </row>
    <row r="95" spans="1:117" x14ac:dyDescent="0.3">
      <c r="A95" s="231"/>
      <c r="B95" s="231" t="s">
        <v>1091</v>
      </c>
      <c r="D95" s="228"/>
      <c r="E95" s="229"/>
      <c r="F95" s="229"/>
      <c r="G95" s="229"/>
      <c r="H95" s="229"/>
      <c r="J95" s="236"/>
      <c r="K95" s="232">
        <f t="shared" si="97"/>
        <v>0</v>
      </c>
      <c r="L95" s="236"/>
      <c r="M95" s="236"/>
      <c r="O95" s="236"/>
      <c r="P95" s="232"/>
      <c r="Q95" s="236"/>
      <c r="R95" s="236"/>
      <c r="T95" s="236"/>
      <c r="U95" s="232"/>
      <c r="V95" s="236"/>
      <c r="W95" s="236"/>
      <c r="Y95" s="236"/>
      <c r="Z95" s="232"/>
      <c r="AA95" s="236"/>
      <c r="AB95" s="236"/>
      <c r="AD95" s="236"/>
      <c r="AE95" s="232"/>
      <c r="AF95" s="236"/>
      <c r="AG95" s="236"/>
      <c r="AH95" s="334"/>
      <c r="AJ95" s="236"/>
      <c r="AK95" s="232">
        <f t="shared" si="98"/>
        <v>0</v>
      </c>
      <c r="AL95" s="236"/>
      <c r="AM95" s="236"/>
      <c r="AN95" s="208"/>
      <c r="AO95" s="236"/>
      <c r="AP95" s="232"/>
      <c r="AQ95" s="236"/>
      <c r="AR95" s="236"/>
      <c r="AT95" s="236"/>
      <c r="AU95" s="232"/>
      <c r="AV95" s="236"/>
      <c r="AW95" s="236"/>
      <c r="AY95" s="236"/>
      <c r="AZ95" s="232"/>
      <c r="BA95" s="236"/>
      <c r="BB95" s="236"/>
      <c r="BD95" s="236"/>
      <c r="BE95" s="232"/>
      <c r="BF95" s="236"/>
      <c r="BG95" s="236"/>
      <c r="BH95" s="334"/>
      <c r="BI95" s="334"/>
      <c r="BL95" s="236"/>
      <c r="BM95" s="232">
        <f t="shared" si="99"/>
        <v>0</v>
      </c>
      <c r="BN95" s="236"/>
      <c r="BO95" s="236"/>
      <c r="BP95" s="208"/>
      <c r="BQ95" s="236"/>
      <c r="BR95" s="232"/>
      <c r="BS95" s="236"/>
      <c r="BT95" s="236"/>
      <c r="BV95" s="236"/>
      <c r="BW95" s="232"/>
      <c r="BX95" s="236"/>
      <c r="BY95" s="236"/>
      <c r="CA95" s="236"/>
      <c r="CB95" s="232"/>
      <c r="CC95" s="236"/>
      <c r="CD95" s="236"/>
      <c r="CF95" s="236"/>
      <c r="CG95" s="232"/>
      <c r="CH95" s="236"/>
      <c r="CI95" s="236"/>
      <c r="CK95" s="236"/>
      <c r="CL95" s="232">
        <f t="shared" si="100"/>
        <v>0</v>
      </c>
      <c r="CM95" s="236"/>
      <c r="CN95" s="236"/>
      <c r="CP95" s="236"/>
      <c r="CQ95" s="232"/>
      <c r="CR95" s="236"/>
      <c r="CS95" s="236"/>
      <c r="CU95" s="236"/>
      <c r="CV95" s="232"/>
      <c r="CW95" s="236"/>
      <c r="CX95" s="236"/>
      <c r="CZ95" s="236"/>
      <c r="DA95" s="232"/>
      <c r="DB95" s="236"/>
      <c r="DC95" s="236"/>
      <c r="DE95" s="236"/>
      <c r="DF95" s="232"/>
      <c r="DG95" s="236"/>
      <c r="DH95" s="236"/>
      <c r="DJ95" s="236"/>
      <c r="DK95" s="232">
        <f t="shared" si="101"/>
        <v>0</v>
      </c>
      <c r="DL95" s="236"/>
      <c r="DM95" s="236"/>
    </row>
    <row r="96" spans="1:117" s="208" customFormat="1" outlineLevel="1" x14ac:dyDescent="0.3">
      <c r="D96" s="218"/>
      <c r="J96" s="251"/>
      <c r="K96" s="251"/>
      <c r="L96" s="251"/>
      <c r="M96" s="251"/>
      <c r="O96" s="251"/>
      <c r="P96" s="251"/>
      <c r="Q96" s="251"/>
      <c r="R96" s="251"/>
      <c r="T96" s="251"/>
      <c r="U96" s="251"/>
      <c r="V96" s="251"/>
      <c r="W96" s="251"/>
      <c r="Y96" s="251"/>
      <c r="Z96" s="251"/>
      <c r="AA96" s="251"/>
      <c r="AB96" s="251"/>
      <c r="AD96" s="251"/>
      <c r="AE96" s="251"/>
      <c r="AF96" s="251"/>
      <c r="AG96" s="251"/>
      <c r="AH96" s="251"/>
      <c r="AJ96" s="251"/>
      <c r="AK96" s="251"/>
      <c r="AL96" s="251"/>
      <c r="AM96" s="251"/>
      <c r="AO96" s="251"/>
      <c r="AP96" s="251"/>
      <c r="AQ96" s="251"/>
      <c r="AR96" s="251"/>
      <c r="AT96" s="251"/>
      <c r="AU96" s="251"/>
      <c r="AV96" s="251"/>
      <c r="AW96" s="251"/>
      <c r="AY96" s="251"/>
      <c r="AZ96" s="251"/>
      <c r="BA96" s="251"/>
      <c r="BB96" s="251"/>
      <c r="BD96" s="251"/>
      <c r="BE96" s="251"/>
      <c r="BF96" s="251"/>
      <c r="BG96" s="251"/>
      <c r="BH96" s="251"/>
      <c r="BI96" s="251"/>
      <c r="BL96" s="251"/>
      <c r="BM96" s="251"/>
      <c r="BN96" s="251"/>
      <c r="BO96" s="251"/>
      <c r="BQ96" s="251"/>
      <c r="BR96" s="251"/>
      <c r="BS96" s="251"/>
      <c r="BT96" s="251"/>
      <c r="BV96" s="251"/>
      <c r="BW96" s="251"/>
      <c r="BX96" s="251"/>
      <c r="BY96" s="251"/>
      <c r="CA96" s="251"/>
      <c r="CB96" s="251"/>
      <c r="CC96" s="251"/>
      <c r="CD96" s="251"/>
      <c r="CF96" s="251"/>
      <c r="CG96" s="251"/>
      <c r="CH96" s="251"/>
      <c r="CI96" s="251"/>
      <c r="CK96" s="251"/>
      <c r="CL96" s="251"/>
      <c r="CM96" s="251"/>
      <c r="CN96" s="251"/>
      <c r="CP96" s="251"/>
      <c r="CQ96" s="251"/>
      <c r="CR96" s="251"/>
      <c r="CS96" s="251"/>
      <c r="CU96" s="251"/>
      <c r="CV96" s="251"/>
      <c r="CW96" s="251"/>
      <c r="CX96" s="251"/>
      <c r="CZ96" s="251"/>
      <c r="DA96" s="251"/>
      <c r="DB96" s="251"/>
      <c r="DC96" s="251"/>
      <c r="DE96" s="251"/>
      <c r="DF96" s="251"/>
      <c r="DG96" s="251"/>
      <c r="DH96" s="251"/>
      <c r="DJ96" s="251"/>
      <c r="DK96" s="251"/>
      <c r="DL96" s="251"/>
      <c r="DM96" s="251"/>
    </row>
    <row r="97" spans="1:117" s="249" customFormat="1" hidden="1" outlineLevel="1" x14ac:dyDescent="0.3">
      <c r="A97" s="219" t="s">
        <v>195</v>
      </c>
      <c r="B97" s="219"/>
      <c r="C97" s="221"/>
      <c r="D97" s="222"/>
      <c r="E97" s="223"/>
      <c r="F97" s="223"/>
      <c r="G97" s="223"/>
      <c r="H97" s="223"/>
      <c r="I97" s="221"/>
      <c r="J97" s="238"/>
      <c r="K97" s="238"/>
      <c r="L97" s="238"/>
      <c r="M97" s="238"/>
      <c r="N97" s="221"/>
      <c r="O97" s="238"/>
      <c r="P97" s="238"/>
      <c r="Q97" s="238"/>
      <c r="R97" s="238"/>
      <c r="S97" s="221"/>
      <c r="T97" s="238"/>
      <c r="U97" s="238"/>
      <c r="V97" s="238"/>
      <c r="W97" s="238"/>
      <c r="X97" s="221"/>
      <c r="Y97" s="238"/>
      <c r="Z97" s="238"/>
      <c r="AA97" s="238"/>
      <c r="AB97" s="238"/>
      <c r="AD97" s="238"/>
      <c r="AE97" s="238"/>
      <c r="AF97" s="238"/>
      <c r="AG97" s="238"/>
      <c r="AH97" s="238"/>
      <c r="AJ97" s="238"/>
      <c r="AK97" s="238"/>
      <c r="AL97" s="238"/>
      <c r="AM97" s="238"/>
      <c r="AN97" s="221"/>
      <c r="AO97" s="238"/>
      <c r="AP97" s="238"/>
      <c r="AQ97" s="238"/>
      <c r="AR97" s="238"/>
      <c r="AS97" s="221"/>
      <c r="AT97" s="238"/>
      <c r="AU97" s="238"/>
      <c r="AV97" s="238"/>
      <c r="AW97" s="238"/>
      <c r="AX97" s="221"/>
      <c r="AY97" s="238"/>
      <c r="AZ97" s="238"/>
      <c r="BA97" s="238"/>
      <c r="BB97" s="238"/>
      <c r="BD97" s="238"/>
      <c r="BE97" s="238"/>
      <c r="BF97" s="238"/>
      <c r="BG97" s="238"/>
      <c r="BH97" s="238"/>
      <c r="BI97" s="238"/>
      <c r="BL97" s="238"/>
      <c r="BM97" s="238"/>
      <c r="BN97" s="238"/>
      <c r="BO97" s="238"/>
      <c r="BP97" s="221"/>
      <c r="BQ97" s="238"/>
      <c r="BR97" s="238"/>
      <c r="BS97" s="238"/>
      <c r="BT97" s="238"/>
      <c r="BU97" s="221"/>
      <c r="BV97" s="238"/>
      <c r="BW97" s="238"/>
      <c r="BX97" s="238"/>
      <c r="BY97" s="238"/>
      <c r="BZ97" s="221"/>
      <c r="CA97" s="238"/>
      <c r="CB97" s="238"/>
      <c r="CC97" s="238"/>
      <c r="CD97" s="238"/>
      <c r="CF97" s="238"/>
      <c r="CG97" s="238"/>
      <c r="CH97" s="238"/>
      <c r="CI97" s="238"/>
      <c r="CK97" s="238"/>
      <c r="CL97" s="238"/>
      <c r="CM97" s="238"/>
      <c r="CN97" s="238"/>
      <c r="CP97" s="238"/>
      <c r="CQ97" s="238"/>
      <c r="CR97" s="238"/>
      <c r="CS97" s="238"/>
      <c r="CT97" s="221"/>
      <c r="CU97" s="238"/>
      <c r="CV97" s="238"/>
      <c r="CW97" s="238"/>
      <c r="CX97" s="238"/>
      <c r="CY97" s="221"/>
      <c r="CZ97" s="238"/>
      <c r="DA97" s="238"/>
      <c r="DB97" s="238"/>
      <c r="DC97" s="238"/>
      <c r="DE97" s="238"/>
      <c r="DF97" s="238"/>
      <c r="DG97" s="238"/>
      <c r="DH97" s="238"/>
      <c r="DJ97" s="238"/>
      <c r="DK97" s="238"/>
      <c r="DL97" s="238"/>
      <c r="DM97" s="238"/>
    </row>
    <row r="98" spans="1:117" hidden="1" outlineLevel="1" x14ac:dyDescent="0.3">
      <c r="A98" s="232" t="s">
        <v>198</v>
      </c>
      <c r="B98" s="232"/>
      <c r="D98" s="228"/>
      <c r="E98" s="229"/>
      <c r="F98" s="229"/>
      <c r="G98" s="229"/>
      <c r="H98" s="229"/>
      <c r="I98" s="251"/>
      <c r="J98" s="236"/>
      <c r="K98" s="236"/>
      <c r="L98" s="236"/>
      <c r="M98" s="236"/>
      <c r="O98" s="236"/>
      <c r="P98" s="236"/>
      <c r="Q98" s="236"/>
      <c r="R98" s="236"/>
      <c r="T98" s="236"/>
      <c r="U98" s="236"/>
      <c r="V98" s="236"/>
      <c r="W98" s="236"/>
      <c r="Y98" s="236"/>
      <c r="Z98" s="236"/>
      <c r="AA98" s="236"/>
      <c r="AB98" s="236"/>
      <c r="AD98" s="236"/>
      <c r="AE98" s="236"/>
      <c r="AF98" s="236"/>
      <c r="AG98" s="236"/>
      <c r="AH98" s="334"/>
      <c r="AJ98" s="236"/>
      <c r="AK98" s="236"/>
      <c r="AL98" s="236"/>
      <c r="AM98" s="236"/>
      <c r="AN98" s="208"/>
      <c r="AO98" s="236"/>
      <c r="AP98" s="236"/>
      <c r="AQ98" s="236"/>
      <c r="AR98" s="236"/>
      <c r="AT98" s="236"/>
      <c r="AU98" s="236"/>
      <c r="AV98" s="236"/>
      <c r="AW98" s="236"/>
      <c r="AY98" s="236"/>
      <c r="AZ98" s="236"/>
      <c r="BA98" s="236"/>
      <c r="BB98" s="236"/>
      <c r="BD98" s="236"/>
      <c r="BE98" s="236"/>
      <c r="BF98" s="236"/>
      <c r="BG98" s="236"/>
      <c r="BH98" s="334"/>
      <c r="BI98" s="334"/>
      <c r="BL98" s="236"/>
      <c r="BM98" s="236"/>
      <c r="BN98" s="236"/>
      <c r="BO98" s="236"/>
      <c r="BP98" s="208"/>
      <c r="BQ98" s="236"/>
      <c r="BR98" s="236"/>
      <c r="BS98" s="236"/>
      <c r="BT98" s="236"/>
      <c r="BV98" s="236"/>
      <c r="BW98" s="236"/>
      <c r="BX98" s="236"/>
      <c r="BY98" s="236"/>
      <c r="CA98" s="236"/>
      <c r="CB98" s="236"/>
      <c r="CC98" s="236"/>
      <c r="CD98" s="236"/>
      <c r="CF98" s="236"/>
      <c r="CG98" s="236"/>
      <c r="CH98" s="236"/>
      <c r="CI98" s="236"/>
      <c r="CK98" s="236"/>
      <c r="CL98" s="236"/>
      <c r="CM98" s="236"/>
      <c r="CN98" s="236"/>
      <c r="CO98" s="302"/>
      <c r="CP98" s="236"/>
      <c r="CQ98" s="236"/>
      <c r="CR98" s="236"/>
      <c r="CS98" s="236"/>
      <c r="CU98" s="236"/>
      <c r="CV98" s="236"/>
      <c r="CW98" s="236"/>
      <c r="CX98" s="236"/>
      <c r="CZ98" s="236"/>
      <c r="DA98" s="236"/>
      <c r="DB98" s="236"/>
      <c r="DC98" s="236"/>
      <c r="DE98" s="236"/>
      <c r="DF98" s="236"/>
      <c r="DG98" s="236"/>
      <c r="DH98" s="236"/>
      <c r="DJ98" s="236"/>
      <c r="DK98" s="236"/>
      <c r="DL98" s="236"/>
      <c r="DM98" s="236"/>
    </row>
    <row r="99" spans="1:117" hidden="1" outlineLevel="1" x14ac:dyDescent="0.3">
      <c r="A99" s="232" t="s">
        <v>192</v>
      </c>
      <c r="B99" s="232"/>
      <c r="D99" s="228"/>
      <c r="E99" s="229"/>
      <c r="F99" s="229"/>
      <c r="G99" s="229"/>
      <c r="H99" s="229"/>
      <c r="I99" s="251"/>
      <c r="J99" s="236"/>
      <c r="K99" s="236"/>
      <c r="L99" s="236"/>
      <c r="M99" s="236"/>
      <c r="O99" s="236"/>
      <c r="P99" s="236"/>
      <c r="Q99" s="236"/>
      <c r="R99" s="236"/>
      <c r="T99" s="236"/>
      <c r="U99" s="236"/>
      <c r="V99" s="236"/>
      <c r="W99" s="236"/>
      <c r="Y99" s="236"/>
      <c r="Z99" s="236"/>
      <c r="AA99" s="236"/>
      <c r="AB99" s="236"/>
      <c r="AD99" s="236"/>
      <c r="AE99" s="236"/>
      <c r="AF99" s="236"/>
      <c r="AG99" s="236"/>
      <c r="AH99" s="334"/>
      <c r="AJ99" s="236"/>
      <c r="AK99" s="236"/>
      <c r="AL99" s="236"/>
      <c r="AM99" s="236"/>
      <c r="AN99" s="208"/>
      <c r="AO99" s="236"/>
      <c r="AP99" s="236"/>
      <c r="AQ99" s="236"/>
      <c r="AR99" s="236"/>
      <c r="AT99" s="236"/>
      <c r="AU99" s="236"/>
      <c r="AV99" s="236"/>
      <c r="AW99" s="236"/>
      <c r="AY99" s="236"/>
      <c r="AZ99" s="236"/>
      <c r="BA99" s="236"/>
      <c r="BB99" s="236"/>
      <c r="BD99" s="236"/>
      <c r="BE99" s="236"/>
      <c r="BF99" s="236"/>
      <c r="BG99" s="236"/>
      <c r="BH99" s="334"/>
      <c r="BI99" s="334"/>
      <c r="BL99" s="236"/>
      <c r="BM99" s="236"/>
      <c r="BN99" s="236"/>
      <c r="BO99" s="236"/>
      <c r="BP99" s="208"/>
      <c r="BQ99" s="236"/>
      <c r="BR99" s="236"/>
      <c r="BS99" s="236"/>
      <c r="BT99" s="236"/>
      <c r="BV99" s="236"/>
      <c r="BW99" s="236"/>
      <c r="BX99" s="236"/>
      <c r="BY99" s="236"/>
      <c r="CA99" s="236"/>
      <c r="CB99" s="236"/>
      <c r="CC99" s="236"/>
      <c r="CD99" s="236"/>
      <c r="CF99" s="236"/>
      <c r="CG99" s="236"/>
      <c r="CH99" s="236"/>
      <c r="CI99" s="236"/>
      <c r="CK99" s="236"/>
      <c r="CL99" s="236"/>
      <c r="CM99" s="236"/>
      <c r="CN99" s="236"/>
      <c r="CP99" s="236"/>
      <c r="CQ99" s="236"/>
      <c r="CR99" s="236"/>
      <c r="CS99" s="236"/>
      <c r="CU99" s="236"/>
      <c r="CV99" s="236"/>
      <c r="CW99" s="236"/>
      <c r="CX99" s="236"/>
      <c r="CZ99" s="236"/>
      <c r="DA99" s="236"/>
      <c r="DB99" s="236"/>
      <c r="DC99" s="236"/>
      <c r="DE99" s="236"/>
      <c r="DF99" s="236"/>
      <c r="DG99" s="236"/>
      <c r="DH99" s="236"/>
      <c r="DJ99" s="236"/>
      <c r="DK99" s="236"/>
      <c r="DL99" s="236"/>
      <c r="DM99" s="236"/>
    </row>
    <row r="100" spans="1:117" hidden="1" outlineLevel="1" x14ac:dyDescent="0.3">
      <c r="A100" s="232" t="s">
        <v>193</v>
      </c>
      <c r="B100" s="232"/>
      <c r="D100" s="228"/>
      <c r="E100" s="229"/>
      <c r="F100" s="229"/>
      <c r="G100" s="229"/>
      <c r="H100" s="229"/>
      <c r="I100" s="251"/>
      <c r="J100" s="236"/>
      <c r="K100" s="236"/>
      <c r="L100" s="236"/>
      <c r="M100" s="236"/>
      <c r="O100" s="236"/>
      <c r="P100" s="236"/>
      <c r="Q100" s="236"/>
      <c r="R100" s="236"/>
      <c r="T100" s="236"/>
      <c r="U100" s="236"/>
      <c r="V100" s="236"/>
      <c r="W100" s="236"/>
      <c r="Y100" s="236"/>
      <c r="Z100" s="236"/>
      <c r="AA100" s="236"/>
      <c r="AB100" s="236"/>
      <c r="AD100" s="236"/>
      <c r="AE100" s="236"/>
      <c r="AF100" s="236"/>
      <c r="AG100" s="236"/>
      <c r="AH100" s="334"/>
      <c r="AJ100" s="236"/>
      <c r="AK100" s="236"/>
      <c r="AL100" s="236"/>
      <c r="AM100" s="236"/>
      <c r="AN100" s="208"/>
      <c r="AO100" s="236"/>
      <c r="AP100" s="236"/>
      <c r="AQ100" s="236"/>
      <c r="AR100" s="236"/>
      <c r="AT100" s="236"/>
      <c r="AU100" s="236"/>
      <c r="AV100" s="236"/>
      <c r="AW100" s="236"/>
      <c r="AY100" s="236"/>
      <c r="AZ100" s="236"/>
      <c r="BA100" s="236"/>
      <c r="BB100" s="236"/>
      <c r="BD100" s="236"/>
      <c r="BE100" s="236"/>
      <c r="BF100" s="236"/>
      <c r="BG100" s="236"/>
      <c r="BH100" s="334"/>
      <c r="BI100" s="334"/>
      <c r="BL100" s="236"/>
      <c r="BM100" s="236"/>
      <c r="BN100" s="236"/>
      <c r="BO100" s="236"/>
      <c r="BP100" s="208"/>
      <c r="BQ100" s="236"/>
      <c r="BR100" s="236"/>
      <c r="BS100" s="236"/>
      <c r="BT100" s="236"/>
      <c r="BV100" s="236"/>
      <c r="BW100" s="236"/>
      <c r="BX100" s="236"/>
      <c r="BY100" s="236"/>
      <c r="CA100" s="236"/>
      <c r="CB100" s="236"/>
      <c r="CC100" s="236"/>
      <c r="CD100" s="236"/>
      <c r="CF100" s="236"/>
      <c r="CG100" s="236"/>
      <c r="CH100" s="236"/>
      <c r="CI100" s="236"/>
      <c r="CK100" s="236"/>
      <c r="CL100" s="236"/>
      <c r="CM100" s="236"/>
      <c r="CN100" s="236"/>
      <c r="CP100" s="236"/>
      <c r="CQ100" s="236"/>
      <c r="CR100" s="236"/>
      <c r="CS100" s="236"/>
      <c r="CU100" s="236"/>
      <c r="CV100" s="236"/>
      <c r="CW100" s="236"/>
      <c r="CX100" s="236"/>
      <c r="CZ100" s="236"/>
      <c r="DA100" s="236"/>
      <c r="DB100" s="236"/>
      <c r="DC100" s="236"/>
      <c r="DE100" s="236"/>
      <c r="DF100" s="236"/>
      <c r="DG100" s="236"/>
      <c r="DH100" s="236"/>
      <c r="DJ100" s="236"/>
      <c r="DK100" s="236"/>
      <c r="DL100" s="236"/>
      <c r="DM100" s="236"/>
    </row>
    <row r="101" spans="1:117" hidden="1" outlineLevel="1" x14ac:dyDescent="0.3">
      <c r="A101" s="232" t="s">
        <v>194</v>
      </c>
      <c r="B101" s="232"/>
      <c r="D101" s="228"/>
      <c r="E101" s="229"/>
      <c r="F101" s="229"/>
      <c r="G101" s="229"/>
      <c r="H101" s="229"/>
      <c r="I101" s="251"/>
      <c r="J101" s="236"/>
      <c r="K101" s="236"/>
      <c r="L101" s="236"/>
      <c r="M101" s="236"/>
      <c r="O101" s="236"/>
      <c r="P101" s="236"/>
      <c r="Q101" s="236"/>
      <c r="R101" s="236"/>
      <c r="T101" s="236"/>
      <c r="U101" s="236"/>
      <c r="V101" s="236"/>
      <c r="W101" s="236"/>
      <c r="Y101" s="236"/>
      <c r="Z101" s="236"/>
      <c r="AA101" s="236"/>
      <c r="AB101" s="236"/>
      <c r="AD101" s="236"/>
      <c r="AE101" s="236"/>
      <c r="AF101" s="236"/>
      <c r="AG101" s="236"/>
      <c r="AH101" s="334"/>
      <c r="AJ101" s="236"/>
      <c r="AK101" s="236"/>
      <c r="AL101" s="236"/>
      <c r="AM101" s="236"/>
      <c r="AN101" s="208"/>
      <c r="AO101" s="236"/>
      <c r="AP101" s="236"/>
      <c r="AQ101" s="236"/>
      <c r="AR101" s="236"/>
      <c r="AT101" s="236"/>
      <c r="AU101" s="236"/>
      <c r="AV101" s="236"/>
      <c r="AW101" s="236"/>
      <c r="AY101" s="236"/>
      <c r="AZ101" s="236"/>
      <c r="BA101" s="236"/>
      <c r="BB101" s="236"/>
      <c r="BD101" s="236"/>
      <c r="BE101" s="236"/>
      <c r="BF101" s="236"/>
      <c r="BG101" s="236"/>
      <c r="BH101" s="334"/>
      <c r="BI101" s="334"/>
      <c r="BL101" s="236"/>
      <c r="BM101" s="236"/>
      <c r="BN101" s="236"/>
      <c r="BO101" s="236"/>
      <c r="BP101" s="208"/>
      <c r="BQ101" s="236"/>
      <c r="BR101" s="236"/>
      <c r="BS101" s="236"/>
      <c r="BT101" s="236"/>
      <c r="BV101" s="236"/>
      <c r="BW101" s="236"/>
      <c r="BX101" s="236"/>
      <c r="BY101" s="236"/>
      <c r="CA101" s="236"/>
      <c r="CB101" s="236"/>
      <c r="CC101" s="236"/>
      <c r="CD101" s="236"/>
      <c r="CF101" s="236"/>
      <c r="CG101" s="236"/>
      <c r="CH101" s="236"/>
      <c r="CI101" s="236"/>
      <c r="CK101" s="236"/>
      <c r="CL101" s="236"/>
      <c r="CM101" s="236"/>
      <c r="CN101" s="236"/>
      <c r="CP101" s="236"/>
      <c r="CQ101" s="236"/>
      <c r="CR101" s="236"/>
      <c r="CS101" s="236"/>
      <c r="CU101" s="236"/>
      <c r="CV101" s="236"/>
      <c r="CW101" s="236"/>
      <c r="CX101" s="236"/>
      <c r="CZ101" s="236"/>
      <c r="DA101" s="236"/>
      <c r="DB101" s="236"/>
      <c r="DC101" s="236"/>
      <c r="DE101" s="236"/>
      <c r="DF101" s="236"/>
      <c r="DG101" s="236"/>
      <c r="DH101" s="236"/>
      <c r="DJ101" s="236"/>
      <c r="DK101" s="236"/>
      <c r="DL101" s="236"/>
      <c r="DM101" s="236"/>
    </row>
    <row r="102" spans="1:117" hidden="1" outlineLevel="1" x14ac:dyDescent="0.3">
      <c r="A102" s="232" t="s">
        <v>175</v>
      </c>
      <c r="B102" s="232"/>
      <c r="D102" s="228"/>
      <c r="E102" s="229"/>
      <c r="F102" s="229"/>
      <c r="G102" s="229"/>
      <c r="H102" s="229"/>
      <c r="I102" s="251"/>
      <c r="J102" s="236"/>
      <c r="K102" s="236"/>
      <c r="L102" s="236"/>
      <c r="M102" s="236"/>
      <c r="O102" s="236"/>
      <c r="P102" s="236"/>
      <c r="Q102" s="236"/>
      <c r="R102" s="236"/>
      <c r="T102" s="236"/>
      <c r="U102" s="236"/>
      <c r="V102" s="236"/>
      <c r="W102" s="236"/>
      <c r="Y102" s="236"/>
      <c r="Z102" s="236"/>
      <c r="AA102" s="236"/>
      <c r="AB102" s="236"/>
      <c r="AD102" s="236"/>
      <c r="AE102" s="236"/>
      <c r="AF102" s="236"/>
      <c r="AG102" s="236"/>
      <c r="AH102" s="334"/>
      <c r="AJ102" s="236"/>
      <c r="AK102" s="236"/>
      <c r="AL102" s="236"/>
      <c r="AM102" s="236"/>
      <c r="AN102" s="208"/>
      <c r="AO102" s="236"/>
      <c r="AP102" s="236"/>
      <c r="AQ102" s="236"/>
      <c r="AR102" s="236"/>
      <c r="AT102" s="236"/>
      <c r="AU102" s="236"/>
      <c r="AV102" s="236"/>
      <c r="AW102" s="236"/>
      <c r="AY102" s="236"/>
      <c r="AZ102" s="236"/>
      <c r="BA102" s="236"/>
      <c r="BB102" s="236"/>
      <c r="BD102" s="236"/>
      <c r="BE102" s="236"/>
      <c r="BF102" s="236"/>
      <c r="BG102" s="236"/>
      <c r="BH102" s="334"/>
      <c r="BI102" s="334"/>
      <c r="BL102" s="236"/>
      <c r="BM102" s="236"/>
      <c r="BN102" s="236"/>
      <c r="BO102" s="236"/>
      <c r="BP102" s="208"/>
      <c r="BQ102" s="236"/>
      <c r="BR102" s="236"/>
      <c r="BS102" s="236"/>
      <c r="BT102" s="236"/>
      <c r="BV102" s="236"/>
      <c r="BW102" s="236"/>
      <c r="BX102" s="236"/>
      <c r="BY102" s="236"/>
      <c r="CA102" s="236"/>
      <c r="CB102" s="236"/>
      <c r="CC102" s="236"/>
      <c r="CD102" s="236"/>
      <c r="CF102" s="236"/>
      <c r="CG102" s="236"/>
      <c r="CH102" s="236"/>
      <c r="CI102" s="236"/>
      <c r="CK102" s="236"/>
      <c r="CL102" s="236"/>
      <c r="CM102" s="236"/>
      <c r="CN102" s="236"/>
      <c r="CP102" s="236"/>
      <c r="CQ102" s="236"/>
      <c r="CR102" s="236"/>
      <c r="CS102" s="236"/>
      <c r="CU102" s="236"/>
      <c r="CV102" s="236"/>
      <c r="CW102" s="236"/>
      <c r="CX102" s="236"/>
      <c r="CZ102" s="236"/>
      <c r="DA102" s="236"/>
      <c r="DB102" s="236"/>
      <c r="DC102" s="236"/>
      <c r="DE102" s="236"/>
      <c r="DF102" s="236"/>
      <c r="DG102" s="236"/>
      <c r="DH102" s="236"/>
      <c r="DJ102" s="236"/>
      <c r="DK102" s="236"/>
      <c r="DL102" s="236"/>
      <c r="DM102" s="236"/>
    </row>
    <row r="103" spans="1:117" hidden="1" outlineLevel="1" x14ac:dyDescent="0.3">
      <c r="A103" s="232" t="s">
        <v>187</v>
      </c>
      <c r="B103" s="232"/>
      <c r="D103" s="228"/>
      <c r="E103" s="229"/>
      <c r="F103" s="229"/>
      <c r="G103" s="229"/>
      <c r="H103" s="229"/>
      <c r="I103" s="251"/>
      <c r="J103" s="236"/>
      <c r="K103" s="236"/>
      <c r="L103" s="236"/>
      <c r="M103" s="236"/>
      <c r="O103" s="236"/>
      <c r="P103" s="236"/>
      <c r="Q103" s="236"/>
      <c r="R103" s="236"/>
      <c r="T103" s="236"/>
      <c r="U103" s="236"/>
      <c r="V103" s="236"/>
      <c r="W103" s="236"/>
      <c r="Y103" s="236"/>
      <c r="Z103" s="236"/>
      <c r="AA103" s="236"/>
      <c r="AB103" s="236"/>
      <c r="AD103" s="236"/>
      <c r="AE103" s="236"/>
      <c r="AF103" s="236"/>
      <c r="AG103" s="236"/>
      <c r="AH103" s="334"/>
      <c r="AJ103" s="236"/>
      <c r="AK103" s="236"/>
      <c r="AL103" s="236"/>
      <c r="AM103" s="236"/>
      <c r="AN103" s="208"/>
      <c r="AO103" s="236"/>
      <c r="AP103" s="236"/>
      <c r="AQ103" s="236"/>
      <c r="AR103" s="236"/>
      <c r="AT103" s="236"/>
      <c r="AU103" s="236"/>
      <c r="AV103" s="236"/>
      <c r="AW103" s="236"/>
      <c r="AY103" s="236"/>
      <c r="AZ103" s="236"/>
      <c r="BA103" s="236"/>
      <c r="BB103" s="236"/>
      <c r="BD103" s="236"/>
      <c r="BE103" s="236"/>
      <c r="BF103" s="236"/>
      <c r="BG103" s="236"/>
      <c r="BH103" s="334"/>
      <c r="BI103" s="334"/>
      <c r="BL103" s="236"/>
      <c r="BM103" s="236"/>
      <c r="BN103" s="236"/>
      <c r="BO103" s="236"/>
      <c r="BP103" s="208"/>
      <c r="BQ103" s="236"/>
      <c r="BR103" s="236"/>
      <c r="BS103" s="236"/>
      <c r="BT103" s="236"/>
      <c r="BV103" s="236"/>
      <c r="BW103" s="236"/>
      <c r="BX103" s="236"/>
      <c r="BY103" s="236"/>
      <c r="CA103" s="236"/>
      <c r="CB103" s="236"/>
      <c r="CC103" s="236"/>
      <c r="CD103" s="236"/>
      <c r="CF103" s="236"/>
      <c r="CG103" s="236"/>
      <c r="CH103" s="236"/>
      <c r="CI103" s="236"/>
      <c r="CK103" s="236"/>
      <c r="CL103" s="236"/>
      <c r="CM103" s="236"/>
      <c r="CN103" s="236"/>
      <c r="CP103" s="236"/>
      <c r="CQ103" s="236"/>
      <c r="CR103" s="236"/>
      <c r="CS103" s="236"/>
      <c r="CU103" s="236"/>
      <c r="CV103" s="236"/>
      <c r="CW103" s="236"/>
      <c r="CX103" s="236"/>
      <c r="CZ103" s="236"/>
      <c r="DA103" s="236"/>
      <c r="DB103" s="236"/>
      <c r="DC103" s="236"/>
      <c r="DE103" s="236"/>
      <c r="DF103" s="236"/>
      <c r="DG103" s="236"/>
      <c r="DH103" s="236"/>
      <c r="DJ103" s="236"/>
      <c r="DK103" s="236"/>
      <c r="DL103" s="236"/>
      <c r="DM103" s="236"/>
    </row>
    <row r="104" spans="1:117" hidden="1" outlineLevel="1" x14ac:dyDescent="0.3">
      <c r="A104" s="232" t="s">
        <v>188</v>
      </c>
      <c r="B104" s="232"/>
      <c r="D104" s="228"/>
      <c r="E104" s="229"/>
      <c r="F104" s="229"/>
      <c r="G104" s="229"/>
      <c r="H104" s="229"/>
      <c r="I104" s="251"/>
      <c r="J104" s="236"/>
      <c r="K104" s="236"/>
      <c r="L104" s="236"/>
      <c r="M104" s="236"/>
      <c r="O104" s="236"/>
      <c r="P104" s="236"/>
      <c r="Q104" s="236"/>
      <c r="R104" s="236"/>
      <c r="T104" s="236"/>
      <c r="U104" s="236"/>
      <c r="V104" s="236"/>
      <c r="W104" s="236"/>
      <c r="Y104" s="236"/>
      <c r="Z104" s="236"/>
      <c r="AA104" s="236"/>
      <c r="AB104" s="236"/>
      <c r="AD104" s="236"/>
      <c r="AE104" s="236"/>
      <c r="AF104" s="236"/>
      <c r="AG104" s="236"/>
      <c r="AH104" s="334"/>
      <c r="AJ104" s="236"/>
      <c r="AK104" s="236"/>
      <c r="AL104" s="236"/>
      <c r="AM104" s="236"/>
      <c r="AN104" s="208"/>
      <c r="AO104" s="236"/>
      <c r="AP104" s="236"/>
      <c r="AQ104" s="236"/>
      <c r="AR104" s="236"/>
      <c r="AT104" s="236"/>
      <c r="AU104" s="236"/>
      <c r="AV104" s="236"/>
      <c r="AW104" s="236"/>
      <c r="AY104" s="236"/>
      <c r="AZ104" s="236"/>
      <c r="BA104" s="236"/>
      <c r="BB104" s="236"/>
      <c r="BD104" s="236"/>
      <c r="BE104" s="236"/>
      <c r="BF104" s="236"/>
      <c r="BG104" s="236"/>
      <c r="BH104" s="334"/>
      <c r="BI104" s="334"/>
      <c r="BL104" s="236"/>
      <c r="BM104" s="236"/>
      <c r="BN104" s="236"/>
      <c r="BO104" s="236"/>
      <c r="BP104" s="208"/>
      <c r="BQ104" s="236"/>
      <c r="BR104" s="236"/>
      <c r="BS104" s="236"/>
      <c r="BT104" s="236"/>
      <c r="BV104" s="236"/>
      <c r="BW104" s="236"/>
      <c r="BX104" s="236"/>
      <c r="BY104" s="236"/>
      <c r="CA104" s="236"/>
      <c r="CB104" s="236"/>
      <c r="CC104" s="236"/>
      <c r="CD104" s="236"/>
      <c r="CF104" s="236"/>
      <c r="CG104" s="236"/>
      <c r="CH104" s="236"/>
      <c r="CI104" s="236"/>
      <c r="CK104" s="236"/>
      <c r="CL104" s="236"/>
      <c r="CM104" s="236"/>
      <c r="CN104" s="236"/>
      <c r="CP104" s="236"/>
      <c r="CQ104" s="236"/>
      <c r="CR104" s="236"/>
      <c r="CS104" s="236"/>
      <c r="CU104" s="236"/>
      <c r="CV104" s="236"/>
      <c r="CW104" s="236"/>
      <c r="CX104" s="236"/>
      <c r="CZ104" s="236"/>
      <c r="DA104" s="236"/>
      <c r="DB104" s="236"/>
      <c r="DC104" s="236"/>
      <c r="DE104" s="236"/>
      <c r="DF104" s="236"/>
      <c r="DG104" s="236"/>
      <c r="DH104" s="236"/>
      <c r="DJ104" s="236"/>
      <c r="DK104" s="236"/>
      <c r="DL104" s="236"/>
      <c r="DM104" s="236"/>
    </row>
    <row r="105" spans="1:117" hidden="1" outlineLevel="1" x14ac:dyDescent="0.3">
      <c r="A105" s="232" t="s">
        <v>189</v>
      </c>
      <c r="B105" s="232"/>
      <c r="D105" s="228"/>
      <c r="E105" s="229"/>
      <c r="F105" s="229"/>
      <c r="G105" s="229"/>
      <c r="H105" s="229"/>
      <c r="I105" s="251"/>
      <c r="J105" s="236"/>
      <c r="K105" s="236"/>
      <c r="L105" s="236"/>
      <c r="M105" s="236"/>
      <c r="O105" s="236"/>
      <c r="P105" s="236"/>
      <c r="Q105" s="236"/>
      <c r="R105" s="236"/>
      <c r="T105" s="236"/>
      <c r="U105" s="236"/>
      <c r="V105" s="236"/>
      <c r="W105" s="236"/>
      <c r="Y105" s="236"/>
      <c r="Z105" s="236"/>
      <c r="AA105" s="236"/>
      <c r="AB105" s="236"/>
      <c r="AD105" s="236"/>
      <c r="AE105" s="236"/>
      <c r="AF105" s="236"/>
      <c r="AG105" s="236"/>
      <c r="AH105" s="334"/>
      <c r="AJ105" s="236"/>
      <c r="AK105" s="236"/>
      <c r="AL105" s="236"/>
      <c r="AM105" s="236"/>
      <c r="AN105" s="208"/>
      <c r="AO105" s="236"/>
      <c r="AP105" s="236"/>
      <c r="AQ105" s="236"/>
      <c r="AR105" s="236"/>
      <c r="AT105" s="236"/>
      <c r="AU105" s="236"/>
      <c r="AV105" s="236"/>
      <c r="AW105" s="236"/>
      <c r="AY105" s="236"/>
      <c r="AZ105" s="236"/>
      <c r="BA105" s="236"/>
      <c r="BB105" s="236"/>
      <c r="BD105" s="236"/>
      <c r="BE105" s="236"/>
      <c r="BF105" s="236"/>
      <c r="BG105" s="236"/>
      <c r="BH105" s="334"/>
      <c r="BI105" s="334"/>
      <c r="BL105" s="236"/>
      <c r="BM105" s="236"/>
      <c r="BN105" s="236"/>
      <c r="BO105" s="236"/>
      <c r="BP105" s="208"/>
      <c r="BQ105" s="236"/>
      <c r="BR105" s="236"/>
      <c r="BS105" s="236"/>
      <c r="BT105" s="236"/>
      <c r="BV105" s="236"/>
      <c r="BW105" s="236"/>
      <c r="BX105" s="236"/>
      <c r="BY105" s="236"/>
      <c r="CA105" s="236"/>
      <c r="CB105" s="236"/>
      <c r="CC105" s="236"/>
      <c r="CD105" s="236"/>
      <c r="CF105" s="236"/>
      <c r="CG105" s="236"/>
      <c r="CH105" s="236"/>
      <c r="CI105" s="236"/>
      <c r="CK105" s="236"/>
      <c r="CL105" s="236"/>
      <c r="CM105" s="236"/>
      <c r="CN105" s="236"/>
      <c r="CP105" s="236"/>
      <c r="CQ105" s="236"/>
      <c r="CR105" s="236"/>
      <c r="CS105" s="236"/>
      <c r="CU105" s="236"/>
      <c r="CV105" s="236"/>
      <c r="CW105" s="236"/>
      <c r="CX105" s="236"/>
      <c r="CZ105" s="236"/>
      <c r="DA105" s="236"/>
      <c r="DB105" s="236"/>
      <c r="DC105" s="236"/>
      <c r="DE105" s="236"/>
      <c r="DF105" s="236"/>
      <c r="DG105" s="236"/>
      <c r="DH105" s="236"/>
      <c r="DJ105" s="236"/>
      <c r="DK105" s="236"/>
      <c r="DL105" s="236"/>
      <c r="DM105" s="236"/>
    </row>
    <row r="106" spans="1:117" hidden="1" outlineLevel="1" x14ac:dyDescent="0.3">
      <c r="A106" s="231" t="s">
        <v>190</v>
      </c>
      <c r="B106" s="231"/>
      <c r="D106" s="228"/>
      <c r="E106" s="229"/>
      <c r="F106" s="229"/>
      <c r="G106" s="229"/>
      <c r="H106" s="229"/>
      <c r="J106" s="236"/>
      <c r="K106" s="236"/>
      <c r="L106" s="236"/>
      <c r="M106" s="236"/>
      <c r="O106" s="236"/>
      <c r="P106" s="236"/>
      <c r="Q106" s="236"/>
      <c r="R106" s="236"/>
      <c r="T106" s="236"/>
      <c r="U106" s="236"/>
      <c r="V106" s="236"/>
      <c r="W106" s="236"/>
      <c r="Y106" s="236"/>
      <c r="Z106" s="236"/>
      <c r="AA106" s="236"/>
      <c r="AB106" s="236"/>
      <c r="AD106" s="236"/>
      <c r="AE106" s="236"/>
      <c r="AF106" s="236"/>
      <c r="AG106" s="236"/>
      <c r="AH106" s="334"/>
      <c r="AJ106" s="236"/>
      <c r="AK106" s="236"/>
      <c r="AL106" s="236"/>
      <c r="AM106" s="236"/>
      <c r="AN106" s="208"/>
      <c r="AO106" s="236"/>
      <c r="AP106" s="236"/>
      <c r="AQ106" s="236"/>
      <c r="AR106" s="236"/>
      <c r="AT106" s="236"/>
      <c r="AU106" s="236"/>
      <c r="AV106" s="236"/>
      <c r="AW106" s="236"/>
      <c r="AY106" s="236"/>
      <c r="AZ106" s="236"/>
      <c r="BA106" s="236"/>
      <c r="BB106" s="236"/>
      <c r="BD106" s="236"/>
      <c r="BE106" s="236"/>
      <c r="BF106" s="236"/>
      <c r="BG106" s="236"/>
      <c r="BH106" s="334"/>
      <c r="BI106" s="334"/>
      <c r="BL106" s="236"/>
      <c r="BM106" s="236"/>
      <c r="BN106" s="236"/>
      <c r="BO106" s="236"/>
      <c r="BP106" s="208"/>
      <c r="BQ106" s="236"/>
      <c r="BR106" s="236"/>
      <c r="BS106" s="236"/>
      <c r="BT106" s="236"/>
      <c r="BV106" s="236"/>
      <c r="BW106" s="236"/>
      <c r="BX106" s="236"/>
      <c r="BY106" s="236"/>
      <c r="CA106" s="236"/>
      <c r="CB106" s="236"/>
      <c r="CC106" s="236"/>
      <c r="CD106" s="236"/>
      <c r="CF106" s="236"/>
      <c r="CG106" s="236"/>
      <c r="CH106" s="236"/>
      <c r="CI106" s="236"/>
      <c r="CK106" s="236"/>
      <c r="CL106" s="236"/>
      <c r="CM106" s="236"/>
      <c r="CN106" s="236"/>
      <c r="CP106" s="236"/>
      <c r="CQ106" s="236"/>
      <c r="CR106" s="236"/>
      <c r="CS106" s="236"/>
      <c r="CU106" s="236"/>
      <c r="CV106" s="236"/>
      <c r="CW106" s="236"/>
      <c r="CX106" s="236"/>
      <c r="CZ106" s="236"/>
      <c r="DA106" s="236"/>
      <c r="DB106" s="236"/>
      <c r="DC106" s="236"/>
      <c r="DE106" s="236"/>
      <c r="DF106" s="236"/>
      <c r="DG106" s="236"/>
      <c r="DH106" s="236"/>
      <c r="DJ106" s="236"/>
      <c r="DK106" s="236"/>
      <c r="DL106" s="236"/>
      <c r="DM106" s="236"/>
    </row>
    <row r="107" spans="1:117" s="208" customFormat="1" ht="18" hidden="1" customHeight="1" x14ac:dyDescent="0.3">
      <c r="A107" s="221" t="s">
        <v>197</v>
      </c>
      <c r="D107" s="218"/>
      <c r="J107" s="251"/>
      <c r="K107" s="251"/>
      <c r="L107" s="251"/>
      <c r="M107" s="251"/>
      <c r="O107" s="251"/>
      <c r="P107" s="251"/>
      <c r="Q107" s="251"/>
      <c r="R107" s="251"/>
      <c r="T107" s="251"/>
      <c r="U107" s="251"/>
      <c r="V107" s="251"/>
      <c r="W107" s="251"/>
      <c r="Y107" s="251"/>
      <c r="Z107" s="251"/>
      <c r="AA107" s="251"/>
      <c r="AB107" s="251"/>
      <c r="AD107" s="251"/>
      <c r="AE107" s="251"/>
      <c r="AF107" s="251"/>
      <c r="AG107" s="251"/>
      <c r="AH107" s="251"/>
      <c r="AJ107" s="251"/>
      <c r="AK107" s="251"/>
      <c r="AL107" s="251"/>
      <c r="AM107" s="251"/>
      <c r="AO107" s="251"/>
      <c r="AP107" s="251"/>
      <c r="AQ107" s="251"/>
      <c r="AR107" s="251"/>
      <c r="AT107" s="251"/>
      <c r="AU107" s="251"/>
      <c r="AV107" s="251"/>
      <c r="AW107" s="251"/>
      <c r="AY107" s="251"/>
      <c r="AZ107" s="251"/>
      <c r="BA107" s="251"/>
      <c r="BB107" s="251"/>
      <c r="BD107" s="251"/>
      <c r="BE107" s="251"/>
      <c r="BF107" s="251"/>
      <c r="BG107" s="251"/>
      <c r="BH107" s="251"/>
      <c r="BI107" s="251"/>
      <c r="BL107" s="251"/>
      <c r="BM107" s="251"/>
      <c r="BN107" s="251"/>
      <c r="BO107" s="251"/>
      <c r="BQ107" s="251"/>
      <c r="BR107" s="251"/>
      <c r="BS107" s="251"/>
      <c r="BT107" s="251"/>
      <c r="BV107" s="251"/>
      <c r="BW107" s="251"/>
      <c r="BX107" s="251"/>
      <c r="BY107" s="251"/>
      <c r="CA107" s="251"/>
      <c r="CB107" s="251"/>
      <c r="CC107" s="251"/>
      <c r="CD107" s="251"/>
      <c r="CF107" s="251"/>
      <c r="CG107" s="251"/>
      <c r="CH107" s="251"/>
      <c r="CI107" s="251"/>
      <c r="CK107" s="251"/>
      <c r="CL107" s="251"/>
      <c r="CM107" s="251"/>
      <c r="CN107" s="251"/>
      <c r="CP107" s="251"/>
      <c r="CQ107" s="251"/>
      <c r="CR107" s="251"/>
      <c r="CS107" s="251"/>
      <c r="CU107" s="251"/>
      <c r="CV107" s="251"/>
      <c r="CW107" s="251"/>
      <c r="CX107" s="251"/>
      <c r="CZ107" s="251"/>
      <c r="DA107" s="251"/>
      <c r="DB107" s="251"/>
      <c r="DC107" s="251"/>
      <c r="DE107" s="251"/>
      <c r="DF107" s="251"/>
      <c r="DG107" s="251"/>
      <c r="DH107" s="251"/>
      <c r="DJ107" s="251"/>
      <c r="DK107" s="251"/>
      <c r="DL107" s="251"/>
      <c r="DM107" s="251"/>
    </row>
    <row r="108" spans="1:117" s="249" customFormat="1" x14ac:dyDescent="0.3">
      <c r="A108" s="219" t="s">
        <v>1</v>
      </c>
      <c r="B108" s="219"/>
      <c r="C108" s="221"/>
      <c r="D108" s="222"/>
      <c r="E108" s="223"/>
      <c r="F108" s="223"/>
      <c r="G108" s="223"/>
      <c r="H108" s="223"/>
      <c r="I108" s="221"/>
      <c r="J108" s="238"/>
      <c r="K108" s="238"/>
      <c r="L108" s="238"/>
      <c r="M108" s="238"/>
      <c r="N108" s="221"/>
      <c r="O108" s="238"/>
      <c r="P108" s="238"/>
      <c r="Q108" s="238"/>
      <c r="R108" s="238"/>
      <c r="S108" s="221"/>
      <c r="T108" s="238"/>
      <c r="U108" s="238"/>
      <c r="V108" s="238"/>
      <c r="W108" s="238"/>
      <c r="X108" s="221"/>
      <c r="Y108" s="238"/>
      <c r="Z108" s="238"/>
      <c r="AA108" s="238"/>
      <c r="AB108" s="238"/>
      <c r="AD108" s="238"/>
      <c r="AE108" s="238"/>
      <c r="AF108" s="238"/>
      <c r="AG108" s="238"/>
      <c r="AH108" s="238"/>
      <c r="AJ108" s="238"/>
      <c r="AK108" s="238"/>
      <c r="AL108" s="238"/>
      <c r="AM108" s="238"/>
      <c r="AN108" s="221"/>
      <c r="AO108" s="238"/>
      <c r="AP108" s="238"/>
      <c r="AQ108" s="238"/>
      <c r="AR108" s="238"/>
      <c r="AS108" s="221"/>
      <c r="AT108" s="238"/>
      <c r="AU108" s="238"/>
      <c r="AV108" s="238"/>
      <c r="AW108" s="238"/>
      <c r="AX108" s="221"/>
      <c r="AY108" s="238"/>
      <c r="AZ108" s="238"/>
      <c r="BA108" s="238"/>
      <c r="BB108" s="238"/>
      <c r="BD108" s="238"/>
      <c r="BE108" s="238"/>
      <c r="BF108" s="238"/>
      <c r="BG108" s="238"/>
      <c r="BH108" s="238"/>
      <c r="BI108" s="238"/>
      <c r="BL108" s="238"/>
      <c r="BM108" s="238"/>
      <c r="BN108" s="238"/>
      <c r="BO108" s="238"/>
      <c r="BP108" s="221"/>
      <c r="BQ108" s="238"/>
      <c r="BR108" s="238"/>
      <c r="BS108" s="238"/>
      <c r="BT108" s="238"/>
      <c r="BU108" s="221"/>
      <c r="BV108" s="238"/>
      <c r="BW108" s="238"/>
      <c r="BX108" s="238"/>
      <c r="BY108" s="238"/>
      <c r="BZ108" s="221"/>
      <c r="CA108" s="238"/>
      <c r="CB108" s="238"/>
      <c r="CC108" s="238"/>
      <c r="CD108" s="238"/>
      <c r="CF108" s="238"/>
      <c r="CG108" s="238"/>
      <c r="CH108" s="238"/>
      <c r="CI108" s="238"/>
      <c r="CK108" s="238"/>
      <c r="CL108" s="238"/>
      <c r="CM108" s="238"/>
      <c r="CN108" s="238"/>
      <c r="CP108" s="238"/>
      <c r="CQ108" s="238"/>
      <c r="CR108" s="238"/>
      <c r="CS108" s="238"/>
      <c r="CT108" s="221"/>
      <c r="CU108" s="238"/>
      <c r="CV108" s="238"/>
      <c r="CW108" s="238"/>
      <c r="CX108" s="238"/>
      <c r="CY108" s="221"/>
      <c r="CZ108" s="238"/>
      <c r="DA108" s="238"/>
      <c r="DB108" s="238"/>
      <c r="DC108" s="238"/>
      <c r="DE108" s="238"/>
      <c r="DF108" s="238"/>
      <c r="DG108" s="238"/>
      <c r="DH108" s="238"/>
      <c r="DJ108" s="238"/>
      <c r="DK108" s="238"/>
      <c r="DL108" s="238"/>
      <c r="DM108" s="238"/>
    </row>
    <row r="109" spans="1:117" x14ac:dyDescent="0.3">
      <c r="A109" s="231" t="s">
        <v>918</v>
      </c>
      <c r="B109" s="231"/>
      <c r="D109" s="233"/>
      <c r="E109" s="234"/>
      <c r="F109" s="234"/>
      <c r="G109" s="234"/>
      <c r="H109" s="234"/>
      <c r="I109" s="251"/>
      <c r="J109" s="236"/>
      <c r="K109" s="236"/>
      <c r="L109" s="232">
        <f>SUM(Q109,V109,AA109,AF109)</f>
        <v>0</v>
      </c>
      <c r="M109" s="236"/>
      <c r="O109" s="236"/>
      <c r="P109" s="236"/>
      <c r="Q109" s="232"/>
      <c r="R109" s="236"/>
      <c r="T109" s="236"/>
      <c r="U109" s="236"/>
      <c r="V109" s="232"/>
      <c r="W109" s="236"/>
      <c r="Y109" s="236"/>
      <c r="Z109" s="236"/>
      <c r="AA109" s="232"/>
      <c r="AB109" s="236"/>
      <c r="AD109" s="236"/>
      <c r="AE109" s="236"/>
      <c r="AF109" s="232"/>
      <c r="AG109" s="236"/>
      <c r="AH109" s="334"/>
      <c r="AJ109" s="236"/>
      <c r="AK109" s="236"/>
      <c r="AL109" s="232">
        <f>SUM(AQ109,AV109,BA109,BF109)</f>
        <v>0</v>
      </c>
      <c r="AM109" s="236"/>
      <c r="AN109" s="208"/>
      <c r="AO109" s="236"/>
      <c r="AP109" s="236"/>
      <c r="AQ109" s="232"/>
      <c r="AR109" s="236"/>
      <c r="AT109" s="236"/>
      <c r="AU109" s="236"/>
      <c r="AV109" s="232"/>
      <c r="AW109" s="236"/>
      <c r="AY109" s="236"/>
      <c r="AZ109" s="236"/>
      <c r="BA109" s="232"/>
      <c r="BB109" s="236"/>
      <c r="BD109" s="236"/>
      <c r="BE109" s="236"/>
      <c r="BF109" s="232"/>
      <c r="BG109" s="236"/>
      <c r="BH109" s="334"/>
      <c r="BI109" s="334"/>
      <c r="BL109" s="236"/>
      <c r="BM109" s="236"/>
      <c r="BN109" s="232">
        <f>SUM(BS109,BX109,CC109,CH109)</f>
        <v>2</v>
      </c>
      <c r="BO109" s="236"/>
      <c r="BP109" s="208"/>
      <c r="BQ109" s="236"/>
      <c r="BR109" s="236"/>
      <c r="BS109" s="232"/>
      <c r="BT109" s="236"/>
      <c r="BV109" s="236"/>
      <c r="BW109" s="236"/>
      <c r="BX109" s="232">
        <v>2</v>
      </c>
      <c r="BY109" s="236"/>
      <c r="CA109" s="236"/>
      <c r="CB109" s="236"/>
      <c r="CC109" s="232"/>
      <c r="CD109" s="236"/>
      <c r="CF109" s="236"/>
      <c r="CG109" s="236"/>
      <c r="CH109" s="232"/>
      <c r="CI109" s="236"/>
      <c r="CK109" s="236"/>
      <c r="CL109" s="236"/>
      <c r="CM109" s="232">
        <f>SUM(CR109,CW109,DB109,DG109)</f>
        <v>0</v>
      </c>
      <c r="CN109" s="236"/>
      <c r="CP109" s="236"/>
      <c r="CQ109" s="236"/>
      <c r="CR109" s="232"/>
      <c r="CS109" s="236"/>
      <c r="CU109" s="236"/>
      <c r="CV109" s="236"/>
      <c r="CW109" s="232"/>
      <c r="CX109" s="236"/>
      <c r="CZ109" s="236"/>
      <c r="DA109" s="236"/>
      <c r="DB109" s="232"/>
      <c r="DC109" s="236"/>
      <c r="DE109" s="236"/>
      <c r="DF109" s="236"/>
      <c r="DG109" s="232"/>
      <c r="DH109" s="236"/>
      <c r="DJ109" s="236"/>
      <c r="DK109" s="236"/>
      <c r="DL109" s="232">
        <f>SUM(L109,AL109,BN109,CM109)</f>
        <v>2</v>
      </c>
      <c r="DM109" s="236"/>
    </row>
    <row r="110" spans="1:117" x14ac:dyDescent="0.3">
      <c r="A110" s="231" t="s">
        <v>919</v>
      </c>
      <c r="B110" s="231"/>
      <c r="D110" s="235"/>
      <c r="E110" s="236"/>
      <c r="F110" s="236"/>
      <c r="G110" s="236"/>
      <c r="H110" s="236"/>
      <c r="I110" s="251"/>
      <c r="J110" s="236"/>
      <c r="K110" s="236"/>
      <c r="L110" s="232">
        <f t="shared" ref="L110:L124" si="107">SUM(Q110,V110,AA110,AF110)</f>
        <v>0</v>
      </c>
      <c r="M110" s="236"/>
      <c r="O110" s="236"/>
      <c r="P110" s="236"/>
      <c r="Q110" s="232"/>
      <c r="R110" s="236"/>
      <c r="T110" s="236"/>
      <c r="U110" s="236"/>
      <c r="V110" s="232"/>
      <c r="W110" s="236"/>
      <c r="Y110" s="236"/>
      <c r="Z110" s="236"/>
      <c r="AA110" s="232"/>
      <c r="AB110" s="236"/>
      <c r="AD110" s="236"/>
      <c r="AE110" s="236"/>
      <c r="AF110" s="232"/>
      <c r="AG110" s="236"/>
      <c r="AH110" s="334"/>
      <c r="AJ110" s="236"/>
      <c r="AK110" s="236"/>
      <c r="AL110" s="232">
        <f t="shared" ref="AL110:AL124" si="108">SUM(AQ110,AV110,BA110,BF110)</f>
        <v>1</v>
      </c>
      <c r="AM110" s="236"/>
      <c r="AN110" s="208"/>
      <c r="AO110" s="236"/>
      <c r="AP110" s="236"/>
      <c r="AQ110" s="232"/>
      <c r="AR110" s="236"/>
      <c r="AT110" s="236"/>
      <c r="AU110" s="236"/>
      <c r="AV110" s="232"/>
      <c r="AW110" s="236"/>
      <c r="AY110" s="236"/>
      <c r="AZ110" s="236"/>
      <c r="BA110" s="232"/>
      <c r="BB110" s="236"/>
      <c r="BD110" s="236"/>
      <c r="BE110" s="236"/>
      <c r="BF110" s="232">
        <v>1</v>
      </c>
      <c r="BG110" s="236"/>
      <c r="BH110" s="334"/>
      <c r="BI110" s="334"/>
      <c r="BL110" s="236"/>
      <c r="BM110" s="236"/>
      <c r="BN110" s="232">
        <f t="shared" ref="BN110:BN124" si="109">SUM(BS110,BX110,CC110,CH110)</f>
        <v>0</v>
      </c>
      <c r="BO110" s="236"/>
      <c r="BP110" s="208"/>
      <c r="BQ110" s="236"/>
      <c r="BR110" s="236"/>
      <c r="BS110" s="232"/>
      <c r="BT110" s="236"/>
      <c r="BV110" s="236"/>
      <c r="BW110" s="236"/>
      <c r="BX110" s="232"/>
      <c r="BY110" s="236"/>
      <c r="CA110" s="236"/>
      <c r="CB110" s="236"/>
      <c r="CC110" s="232"/>
      <c r="CD110" s="236"/>
      <c r="CF110" s="236"/>
      <c r="CG110" s="236"/>
      <c r="CH110" s="232"/>
      <c r="CI110" s="236"/>
      <c r="CK110" s="236"/>
      <c r="CL110" s="236"/>
      <c r="CM110" s="232">
        <f t="shared" ref="CM110:CM124" si="110">SUM(CR110,CW110,DB110,DG110)</f>
        <v>0</v>
      </c>
      <c r="CN110" s="236"/>
      <c r="CP110" s="236"/>
      <c r="CQ110" s="236"/>
      <c r="CR110" s="232"/>
      <c r="CS110" s="236"/>
      <c r="CU110" s="236"/>
      <c r="CV110" s="236"/>
      <c r="CW110" s="232"/>
      <c r="CX110" s="236"/>
      <c r="CZ110" s="236"/>
      <c r="DA110" s="236"/>
      <c r="DB110" s="232"/>
      <c r="DC110" s="236"/>
      <c r="DE110" s="236"/>
      <c r="DF110" s="236"/>
      <c r="DG110" s="232"/>
      <c r="DH110" s="236"/>
      <c r="DJ110" s="236"/>
      <c r="DK110" s="236"/>
      <c r="DL110" s="232">
        <f t="shared" ref="DL110:DL124" si="111">SUM(L110,AL110,BN110,CM110)</f>
        <v>1</v>
      </c>
      <c r="DM110" s="236"/>
    </row>
    <row r="111" spans="1:117" x14ac:dyDescent="0.3">
      <c r="A111" s="231" t="s">
        <v>920</v>
      </c>
      <c r="B111" s="231"/>
      <c r="D111" s="235"/>
      <c r="E111" s="236"/>
      <c r="F111" s="236"/>
      <c r="G111" s="236"/>
      <c r="H111" s="236"/>
      <c r="I111" s="251"/>
      <c r="J111" s="236"/>
      <c r="K111" s="236"/>
      <c r="L111" s="232">
        <f t="shared" si="107"/>
        <v>0</v>
      </c>
      <c r="M111" s="236"/>
      <c r="O111" s="236"/>
      <c r="P111" s="236"/>
      <c r="Q111" s="232"/>
      <c r="R111" s="236"/>
      <c r="T111" s="236"/>
      <c r="U111" s="236"/>
      <c r="V111" s="232"/>
      <c r="W111" s="236"/>
      <c r="Y111" s="236"/>
      <c r="Z111" s="236"/>
      <c r="AA111" s="232"/>
      <c r="AB111" s="236"/>
      <c r="AD111" s="236"/>
      <c r="AE111" s="236"/>
      <c r="AF111" s="232"/>
      <c r="AG111" s="236"/>
      <c r="AH111" s="334"/>
      <c r="AJ111" s="236"/>
      <c r="AK111" s="236"/>
      <c r="AL111" s="232">
        <f t="shared" si="108"/>
        <v>0</v>
      </c>
      <c r="AM111" s="236"/>
      <c r="AN111" s="208"/>
      <c r="AO111" s="236"/>
      <c r="AP111" s="236"/>
      <c r="AQ111" s="232"/>
      <c r="AR111" s="236"/>
      <c r="AT111" s="236"/>
      <c r="AU111" s="236"/>
      <c r="AV111" s="232"/>
      <c r="AW111" s="236"/>
      <c r="AY111" s="236"/>
      <c r="AZ111" s="236"/>
      <c r="BA111" s="232"/>
      <c r="BB111" s="236"/>
      <c r="BD111" s="236"/>
      <c r="BE111" s="236"/>
      <c r="BF111" s="232"/>
      <c r="BG111" s="236"/>
      <c r="BH111" s="334"/>
      <c r="BI111" s="334"/>
      <c r="BL111" s="236"/>
      <c r="BM111" s="236"/>
      <c r="BN111" s="232">
        <f t="shared" si="109"/>
        <v>1</v>
      </c>
      <c r="BO111" s="236"/>
      <c r="BP111" s="208"/>
      <c r="BQ111" s="236"/>
      <c r="BR111" s="236"/>
      <c r="BS111" s="232"/>
      <c r="BT111" s="236"/>
      <c r="BV111" s="236"/>
      <c r="BW111" s="236"/>
      <c r="BX111" s="232"/>
      <c r="BY111" s="236"/>
      <c r="CA111" s="236"/>
      <c r="CB111" s="236"/>
      <c r="CC111" s="232">
        <v>1</v>
      </c>
      <c r="CD111" s="236"/>
      <c r="CF111" s="236"/>
      <c r="CG111" s="236"/>
      <c r="CH111" s="232"/>
      <c r="CI111" s="236"/>
      <c r="CK111" s="236"/>
      <c r="CL111" s="236"/>
      <c r="CM111" s="232">
        <f t="shared" si="110"/>
        <v>0</v>
      </c>
      <c r="CN111" s="236"/>
      <c r="CP111" s="236"/>
      <c r="CQ111" s="236"/>
      <c r="CR111" s="232"/>
      <c r="CS111" s="236"/>
      <c r="CU111" s="236"/>
      <c r="CV111" s="236"/>
      <c r="CW111" s="232"/>
      <c r="CX111" s="236"/>
      <c r="CZ111" s="236"/>
      <c r="DA111" s="236"/>
      <c r="DB111" s="232"/>
      <c r="DC111" s="236"/>
      <c r="DE111" s="236"/>
      <c r="DF111" s="236"/>
      <c r="DG111" s="232"/>
      <c r="DH111" s="236"/>
      <c r="DJ111" s="236"/>
      <c r="DK111" s="236"/>
      <c r="DL111" s="232">
        <f t="shared" si="111"/>
        <v>1</v>
      </c>
      <c r="DM111" s="236"/>
    </row>
    <row r="112" spans="1:117" x14ac:dyDescent="0.3">
      <c r="A112" s="231" t="s">
        <v>921</v>
      </c>
      <c r="B112" s="231"/>
      <c r="D112" s="235"/>
      <c r="E112" s="236"/>
      <c r="F112" s="236"/>
      <c r="G112" s="236"/>
      <c r="H112" s="236"/>
      <c r="I112" s="251"/>
      <c r="J112" s="236"/>
      <c r="K112" s="236"/>
      <c r="L112" s="232">
        <f t="shared" si="107"/>
        <v>0</v>
      </c>
      <c r="M112" s="236"/>
      <c r="O112" s="236"/>
      <c r="P112" s="236"/>
      <c r="Q112" s="232"/>
      <c r="R112" s="236"/>
      <c r="T112" s="236"/>
      <c r="U112" s="236"/>
      <c r="V112" s="232"/>
      <c r="W112" s="236"/>
      <c r="Y112" s="236"/>
      <c r="Z112" s="236"/>
      <c r="AA112" s="232"/>
      <c r="AB112" s="236"/>
      <c r="AD112" s="236"/>
      <c r="AE112" s="236"/>
      <c r="AF112" s="232"/>
      <c r="AG112" s="236"/>
      <c r="AH112" s="334"/>
      <c r="AJ112" s="236"/>
      <c r="AK112" s="236"/>
      <c r="AL112" s="232">
        <f t="shared" si="108"/>
        <v>0</v>
      </c>
      <c r="AM112" s="236"/>
      <c r="AN112" s="208"/>
      <c r="AO112" s="236"/>
      <c r="AP112" s="236"/>
      <c r="AQ112" s="232"/>
      <c r="AR112" s="236"/>
      <c r="AT112" s="236"/>
      <c r="AU112" s="236"/>
      <c r="AV112" s="232"/>
      <c r="AW112" s="236"/>
      <c r="AY112" s="236"/>
      <c r="AZ112" s="236"/>
      <c r="BA112" s="232"/>
      <c r="BB112" s="236"/>
      <c r="BD112" s="236"/>
      <c r="BE112" s="236"/>
      <c r="BF112" s="232"/>
      <c r="BG112" s="236"/>
      <c r="BH112" s="334"/>
      <c r="BI112" s="334"/>
      <c r="BL112" s="236"/>
      <c r="BM112" s="236"/>
      <c r="BN112" s="232">
        <f t="shared" si="109"/>
        <v>1</v>
      </c>
      <c r="BO112" s="236"/>
      <c r="BP112" s="208"/>
      <c r="BQ112" s="236"/>
      <c r="BR112" s="236"/>
      <c r="BS112" s="232"/>
      <c r="BT112" s="236"/>
      <c r="BV112" s="236"/>
      <c r="BW112" s="236"/>
      <c r="BX112" s="232"/>
      <c r="BY112" s="236"/>
      <c r="CA112" s="236"/>
      <c r="CB112" s="236"/>
      <c r="CC112" s="232">
        <v>1</v>
      </c>
      <c r="CD112" s="236"/>
      <c r="CF112" s="236"/>
      <c r="CG112" s="236"/>
      <c r="CH112" s="232"/>
      <c r="CI112" s="236"/>
      <c r="CK112" s="236"/>
      <c r="CL112" s="236"/>
      <c r="CM112" s="232">
        <f t="shared" si="110"/>
        <v>0</v>
      </c>
      <c r="CN112" s="236"/>
      <c r="CP112" s="236"/>
      <c r="CQ112" s="236"/>
      <c r="CR112" s="232"/>
      <c r="CS112" s="236"/>
      <c r="CU112" s="236"/>
      <c r="CV112" s="236"/>
      <c r="CW112" s="232"/>
      <c r="CX112" s="236"/>
      <c r="CZ112" s="236"/>
      <c r="DA112" s="236"/>
      <c r="DB112" s="232"/>
      <c r="DC112" s="236"/>
      <c r="DE112" s="236"/>
      <c r="DF112" s="236"/>
      <c r="DG112" s="232"/>
      <c r="DH112" s="236"/>
      <c r="DJ112" s="236"/>
      <c r="DK112" s="236"/>
      <c r="DL112" s="232">
        <f t="shared" si="111"/>
        <v>1</v>
      </c>
      <c r="DM112" s="236"/>
    </row>
    <row r="113" spans="1:117" x14ac:dyDescent="0.3">
      <c r="A113" s="231" t="s">
        <v>922</v>
      </c>
      <c r="B113" s="231"/>
      <c r="D113" s="235"/>
      <c r="E113" s="236"/>
      <c r="F113" s="236"/>
      <c r="G113" s="236"/>
      <c r="H113" s="236"/>
      <c r="I113" s="251"/>
      <c r="J113" s="236"/>
      <c r="K113" s="236"/>
      <c r="L113" s="232">
        <f t="shared" si="107"/>
        <v>0</v>
      </c>
      <c r="M113" s="236"/>
      <c r="O113" s="236"/>
      <c r="P113" s="236"/>
      <c r="Q113" s="232"/>
      <c r="R113" s="236"/>
      <c r="T113" s="236"/>
      <c r="U113" s="236"/>
      <c r="V113" s="232"/>
      <c r="W113" s="236"/>
      <c r="Y113" s="236"/>
      <c r="Z113" s="236"/>
      <c r="AA113" s="232"/>
      <c r="AB113" s="236"/>
      <c r="AD113" s="236"/>
      <c r="AE113" s="236"/>
      <c r="AF113" s="232"/>
      <c r="AG113" s="236"/>
      <c r="AH113" s="334"/>
      <c r="AJ113" s="236"/>
      <c r="AK113" s="236"/>
      <c r="AL113" s="232">
        <f t="shared" si="108"/>
        <v>0</v>
      </c>
      <c r="AM113" s="236"/>
      <c r="AN113" s="208"/>
      <c r="AO113" s="236"/>
      <c r="AP113" s="236"/>
      <c r="AQ113" s="232"/>
      <c r="AR113" s="236"/>
      <c r="AT113" s="236"/>
      <c r="AU113" s="236"/>
      <c r="AV113" s="232"/>
      <c r="AW113" s="236"/>
      <c r="AY113" s="236"/>
      <c r="AZ113" s="236"/>
      <c r="BA113" s="232"/>
      <c r="BB113" s="236"/>
      <c r="BD113" s="236"/>
      <c r="BE113" s="236"/>
      <c r="BF113" s="232"/>
      <c r="BG113" s="236"/>
      <c r="BH113" s="334"/>
      <c r="BI113" s="334"/>
      <c r="BL113" s="236"/>
      <c r="BM113" s="236"/>
      <c r="BN113" s="232">
        <f t="shared" si="109"/>
        <v>2</v>
      </c>
      <c r="BO113" s="236"/>
      <c r="BP113" s="208"/>
      <c r="BQ113" s="236"/>
      <c r="BR113" s="236"/>
      <c r="BS113" s="232"/>
      <c r="BT113" s="236"/>
      <c r="BV113" s="236"/>
      <c r="BW113" s="236"/>
      <c r="BX113" s="232">
        <v>2</v>
      </c>
      <c r="BY113" s="236"/>
      <c r="CA113" s="236"/>
      <c r="CB113" s="236"/>
      <c r="CC113" s="232"/>
      <c r="CD113" s="236"/>
      <c r="CF113" s="236"/>
      <c r="CG113" s="236"/>
      <c r="CH113" s="232"/>
      <c r="CI113" s="236"/>
      <c r="CK113" s="236"/>
      <c r="CL113" s="236"/>
      <c r="CM113" s="232">
        <f t="shared" si="110"/>
        <v>0</v>
      </c>
      <c r="CN113" s="236"/>
      <c r="CP113" s="236"/>
      <c r="CQ113" s="236"/>
      <c r="CR113" s="232"/>
      <c r="CS113" s="236"/>
      <c r="CU113" s="236"/>
      <c r="CV113" s="236"/>
      <c r="CW113" s="232"/>
      <c r="CX113" s="236"/>
      <c r="CZ113" s="236"/>
      <c r="DA113" s="236"/>
      <c r="DB113" s="232"/>
      <c r="DC113" s="236"/>
      <c r="DE113" s="236"/>
      <c r="DF113" s="236"/>
      <c r="DG113" s="232"/>
      <c r="DH113" s="236"/>
      <c r="DJ113" s="236"/>
      <c r="DK113" s="236"/>
      <c r="DL113" s="232">
        <f t="shared" si="111"/>
        <v>2</v>
      </c>
      <c r="DM113" s="236"/>
    </row>
    <row r="114" spans="1:117" x14ac:dyDescent="0.3">
      <c r="A114" s="231" t="s">
        <v>150</v>
      </c>
      <c r="B114" s="231"/>
      <c r="D114" s="235"/>
      <c r="E114" s="236"/>
      <c r="F114" s="236"/>
      <c r="G114" s="236"/>
      <c r="H114" s="236"/>
      <c r="I114" s="251"/>
      <c r="J114" s="236"/>
      <c r="K114" s="236"/>
      <c r="L114" s="232">
        <f t="shared" si="107"/>
        <v>0</v>
      </c>
      <c r="M114" s="236"/>
      <c r="O114" s="236"/>
      <c r="P114" s="236"/>
      <c r="Q114" s="232"/>
      <c r="R114" s="236"/>
      <c r="T114" s="236"/>
      <c r="U114" s="236"/>
      <c r="V114" s="232"/>
      <c r="W114" s="236"/>
      <c r="Y114" s="236"/>
      <c r="Z114" s="236"/>
      <c r="AA114" s="232"/>
      <c r="AB114" s="236"/>
      <c r="AD114" s="236"/>
      <c r="AE114" s="236"/>
      <c r="AF114" s="232"/>
      <c r="AG114" s="236"/>
      <c r="AH114" s="334"/>
      <c r="AJ114" s="236"/>
      <c r="AK114" s="236"/>
      <c r="AL114" s="232">
        <f t="shared" si="108"/>
        <v>0</v>
      </c>
      <c r="AM114" s="236"/>
      <c r="AN114" s="208"/>
      <c r="AO114" s="236"/>
      <c r="AP114" s="236"/>
      <c r="AQ114" s="232"/>
      <c r="AR114" s="236"/>
      <c r="AT114" s="236"/>
      <c r="AU114" s="236"/>
      <c r="AV114" s="232"/>
      <c r="AW114" s="236"/>
      <c r="AY114" s="236"/>
      <c r="AZ114" s="236"/>
      <c r="BA114" s="232"/>
      <c r="BB114" s="236"/>
      <c r="BD114" s="236"/>
      <c r="BE114" s="236"/>
      <c r="BF114" s="232"/>
      <c r="BG114" s="236"/>
      <c r="BH114" s="334"/>
      <c r="BI114" s="334"/>
      <c r="BL114" s="236"/>
      <c r="BM114" s="236"/>
      <c r="BN114" s="232">
        <f t="shared" si="109"/>
        <v>0</v>
      </c>
      <c r="BO114" s="236"/>
      <c r="BP114" s="208"/>
      <c r="BQ114" s="236"/>
      <c r="BR114" s="236"/>
      <c r="BS114" s="232"/>
      <c r="BT114" s="236"/>
      <c r="BV114" s="236"/>
      <c r="BW114" s="236"/>
      <c r="BX114" s="232"/>
      <c r="BY114" s="236"/>
      <c r="CA114" s="236"/>
      <c r="CB114" s="236"/>
      <c r="CC114" s="232"/>
      <c r="CD114" s="236"/>
      <c r="CF114" s="236"/>
      <c r="CG114" s="236"/>
      <c r="CH114" s="232"/>
      <c r="CI114" s="236"/>
      <c r="CK114" s="236"/>
      <c r="CL114" s="236"/>
      <c r="CM114" s="232">
        <f t="shared" si="110"/>
        <v>0</v>
      </c>
      <c r="CN114" s="236"/>
      <c r="CP114" s="236"/>
      <c r="CQ114" s="236"/>
      <c r="CR114" s="232"/>
      <c r="CS114" s="236"/>
      <c r="CU114" s="236"/>
      <c r="CV114" s="236"/>
      <c r="CW114" s="232"/>
      <c r="CX114" s="236"/>
      <c r="CZ114" s="236"/>
      <c r="DA114" s="236"/>
      <c r="DB114" s="232"/>
      <c r="DC114" s="236"/>
      <c r="DE114" s="236"/>
      <c r="DF114" s="236"/>
      <c r="DG114" s="232"/>
      <c r="DH114" s="236"/>
      <c r="DJ114" s="236"/>
      <c r="DK114" s="236"/>
      <c r="DL114" s="232">
        <f t="shared" si="111"/>
        <v>0</v>
      </c>
      <c r="DM114" s="236"/>
    </row>
    <row r="115" spans="1:117" x14ac:dyDescent="0.3">
      <c r="A115" s="231" t="s">
        <v>946</v>
      </c>
      <c r="B115" s="231"/>
      <c r="D115" s="235"/>
      <c r="E115" s="236"/>
      <c r="F115" s="236"/>
      <c r="G115" s="236"/>
      <c r="H115" s="236"/>
      <c r="I115" s="251"/>
      <c r="J115" s="236"/>
      <c r="K115" s="236"/>
      <c r="L115" s="232">
        <f t="shared" si="107"/>
        <v>0</v>
      </c>
      <c r="M115" s="236"/>
      <c r="O115" s="236"/>
      <c r="P115" s="236"/>
      <c r="Q115" s="232"/>
      <c r="R115" s="236"/>
      <c r="T115" s="236"/>
      <c r="U115" s="236"/>
      <c r="V115" s="232"/>
      <c r="W115" s="236"/>
      <c r="Y115" s="236"/>
      <c r="Z115" s="236"/>
      <c r="AA115" s="232"/>
      <c r="AB115" s="236"/>
      <c r="AD115" s="236"/>
      <c r="AE115" s="236"/>
      <c r="AF115" s="232"/>
      <c r="AG115" s="236"/>
      <c r="AH115" s="334"/>
      <c r="AJ115" s="236"/>
      <c r="AK115" s="236"/>
      <c r="AL115" s="232">
        <f t="shared" si="108"/>
        <v>0</v>
      </c>
      <c r="AM115" s="236"/>
      <c r="AN115" s="208"/>
      <c r="AO115" s="236"/>
      <c r="AP115" s="236"/>
      <c r="AQ115" s="232"/>
      <c r="AR115" s="236"/>
      <c r="AT115" s="236"/>
      <c r="AU115" s="236"/>
      <c r="AV115" s="232"/>
      <c r="AW115" s="236"/>
      <c r="AY115" s="236"/>
      <c r="AZ115" s="236"/>
      <c r="BA115" s="232"/>
      <c r="BB115" s="236"/>
      <c r="BD115" s="236"/>
      <c r="BE115" s="236"/>
      <c r="BF115" s="232"/>
      <c r="BG115" s="236"/>
      <c r="BH115" s="334"/>
      <c r="BI115" s="334"/>
      <c r="BL115" s="236"/>
      <c r="BM115" s="236"/>
      <c r="BN115" s="232">
        <f t="shared" si="109"/>
        <v>8</v>
      </c>
      <c r="BO115" s="236"/>
      <c r="BP115" s="208"/>
      <c r="BQ115" s="236"/>
      <c r="BR115" s="236"/>
      <c r="BS115" s="232"/>
      <c r="BT115" s="236"/>
      <c r="BV115" s="236"/>
      <c r="BW115" s="236"/>
      <c r="BX115" s="232"/>
      <c r="BY115" s="236"/>
      <c r="CA115" s="236"/>
      <c r="CB115" s="236"/>
      <c r="CC115" s="232">
        <v>8</v>
      </c>
      <c r="CD115" s="236"/>
      <c r="CF115" s="236"/>
      <c r="CG115" s="236"/>
      <c r="CH115" s="232"/>
      <c r="CI115" s="236"/>
      <c r="CK115" s="236"/>
      <c r="CL115" s="236"/>
      <c r="CM115" s="232">
        <f t="shared" si="110"/>
        <v>0</v>
      </c>
      <c r="CN115" s="236"/>
      <c r="CP115" s="236"/>
      <c r="CQ115" s="236"/>
      <c r="CR115" s="232"/>
      <c r="CS115" s="236"/>
      <c r="CU115" s="236"/>
      <c r="CV115" s="236"/>
      <c r="CW115" s="232"/>
      <c r="CX115" s="236"/>
      <c r="CZ115" s="236"/>
      <c r="DA115" s="236"/>
      <c r="DB115" s="232"/>
      <c r="DC115" s="236"/>
      <c r="DE115" s="236"/>
      <c r="DF115" s="236"/>
      <c r="DG115" s="232"/>
      <c r="DH115" s="236"/>
      <c r="DJ115" s="236"/>
      <c r="DK115" s="236"/>
      <c r="DL115" s="232">
        <f t="shared" si="111"/>
        <v>8</v>
      </c>
      <c r="DM115" s="236"/>
    </row>
    <row r="116" spans="1:117" x14ac:dyDescent="0.3">
      <c r="A116" s="231" t="s">
        <v>930</v>
      </c>
      <c r="B116" s="231"/>
      <c r="D116" s="235"/>
      <c r="E116" s="236"/>
      <c r="F116" s="236"/>
      <c r="G116" s="236"/>
      <c r="H116" s="236"/>
      <c r="I116" s="251"/>
      <c r="J116" s="236"/>
      <c r="K116" s="236"/>
      <c r="L116" s="232">
        <f t="shared" si="107"/>
        <v>0</v>
      </c>
      <c r="M116" s="236"/>
      <c r="O116" s="236"/>
      <c r="P116" s="236"/>
      <c r="Q116" s="232"/>
      <c r="R116" s="236"/>
      <c r="T116" s="236"/>
      <c r="U116" s="236"/>
      <c r="V116" s="232"/>
      <c r="W116" s="236"/>
      <c r="Y116" s="236"/>
      <c r="Z116" s="236"/>
      <c r="AA116" s="232"/>
      <c r="AB116" s="236"/>
      <c r="AD116" s="236"/>
      <c r="AE116" s="236"/>
      <c r="AF116" s="232"/>
      <c r="AG116" s="236"/>
      <c r="AH116" s="334"/>
      <c r="AJ116" s="236"/>
      <c r="AK116" s="236"/>
      <c r="AL116" s="232">
        <f t="shared" si="108"/>
        <v>0</v>
      </c>
      <c r="AM116" s="236"/>
      <c r="AN116" s="208"/>
      <c r="AO116" s="236"/>
      <c r="AP116" s="236"/>
      <c r="AQ116" s="232"/>
      <c r="AR116" s="236"/>
      <c r="AT116" s="236"/>
      <c r="AU116" s="236"/>
      <c r="AV116" s="232"/>
      <c r="AW116" s="236"/>
      <c r="AY116" s="236"/>
      <c r="AZ116" s="236"/>
      <c r="BA116" s="232"/>
      <c r="BB116" s="236"/>
      <c r="BD116" s="236"/>
      <c r="BE116" s="236"/>
      <c r="BF116" s="232"/>
      <c r="BG116" s="236"/>
      <c r="BH116" s="334"/>
      <c r="BI116" s="334"/>
      <c r="BL116" s="236"/>
      <c r="BM116" s="236"/>
      <c r="BN116" s="232">
        <f t="shared" si="109"/>
        <v>0</v>
      </c>
      <c r="BO116" s="236"/>
      <c r="BP116" s="208"/>
      <c r="BQ116" s="236"/>
      <c r="BR116" s="236"/>
      <c r="BS116" s="232"/>
      <c r="BT116" s="236"/>
      <c r="BV116" s="236"/>
      <c r="BW116" s="236"/>
      <c r="BX116" s="232"/>
      <c r="BY116" s="236"/>
      <c r="CA116" s="236"/>
      <c r="CB116" s="236"/>
      <c r="CC116" s="232"/>
      <c r="CD116" s="236"/>
      <c r="CF116" s="236"/>
      <c r="CG116" s="236"/>
      <c r="CH116" s="232"/>
      <c r="CI116" s="236"/>
      <c r="CK116" s="236"/>
      <c r="CL116" s="236"/>
      <c r="CM116" s="232">
        <f t="shared" si="110"/>
        <v>0</v>
      </c>
      <c r="CN116" s="236"/>
      <c r="CP116" s="236"/>
      <c r="CQ116" s="236"/>
      <c r="CR116" s="232"/>
      <c r="CS116" s="236"/>
      <c r="CU116" s="236"/>
      <c r="CV116" s="236"/>
      <c r="CW116" s="232"/>
      <c r="CX116" s="236"/>
      <c r="CZ116" s="236"/>
      <c r="DA116" s="236"/>
      <c r="DB116" s="232"/>
      <c r="DC116" s="236"/>
      <c r="DE116" s="236"/>
      <c r="DF116" s="236"/>
      <c r="DG116" s="232"/>
      <c r="DH116" s="236"/>
      <c r="DJ116" s="236"/>
      <c r="DK116" s="236"/>
      <c r="DL116" s="232">
        <f t="shared" si="111"/>
        <v>0</v>
      </c>
      <c r="DM116" s="236"/>
    </row>
    <row r="117" spans="1:117" x14ac:dyDescent="0.3">
      <c r="A117" s="231" t="s">
        <v>0</v>
      </c>
      <c r="B117" s="231"/>
      <c r="D117" s="235"/>
      <c r="E117" s="236"/>
      <c r="F117" s="236"/>
      <c r="G117" s="236"/>
      <c r="H117" s="236"/>
      <c r="I117" s="251"/>
      <c r="J117" s="236"/>
      <c r="K117" s="236"/>
      <c r="L117" s="232">
        <f t="shared" si="107"/>
        <v>0</v>
      </c>
      <c r="M117" s="236"/>
      <c r="O117" s="236"/>
      <c r="P117" s="236"/>
      <c r="Q117" s="232"/>
      <c r="R117" s="236"/>
      <c r="T117" s="236"/>
      <c r="U117" s="236"/>
      <c r="V117" s="232"/>
      <c r="W117" s="236"/>
      <c r="Y117" s="236"/>
      <c r="Z117" s="236"/>
      <c r="AA117" s="232"/>
      <c r="AB117" s="236"/>
      <c r="AD117" s="236"/>
      <c r="AE117" s="236"/>
      <c r="AF117" s="232"/>
      <c r="AG117" s="236"/>
      <c r="AH117" s="334"/>
      <c r="AJ117" s="236"/>
      <c r="AK117" s="236"/>
      <c r="AL117" s="232">
        <f t="shared" si="108"/>
        <v>0</v>
      </c>
      <c r="AM117" s="236"/>
      <c r="AN117" s="208"/>
      <c r="AO117" s="236"/>
      <c r="AP117" s="236"/>
      <c r="AQ117" s="232"/>
      <c r="AR117" s="236"/>
      <c r="AT117" s="236"/>
      <c r="AU117" s="236"/>
      <c r="AV117" s="232"/>
      <c r="AW117" s="236"/>
      <c r="AY117" s="236"/>
      <c r="AZ117" s="236"/>
      <c r="BA117" s="232"/>
      <c r="BB117" s="236"/>
      <c r="BD117" s="236"/>
      <c r="BE117" s="236"/>
      <c r="BF117" s="232"/>
      <c r="BG117" s="236"/>
      <c r="BH117" s="334"/>
      <c r="BI117" s="334"/>
      <c r="BL117" s="236"/>
      <c r="BM117" s="236"/>
      <c r="BN117" s="232">
        <f t="shared" si="109"/>
        <v>0</v>
      </c>
      <c r="BO117" s="236"/>
      <c r="BP117" s="208"/>
      <c r="BQ117" s="236"/>
      <c r="BR117" s="236"/>
      <c r="BS117" s="232"/>
      <c r="BT117" s="236"/>
      <c r="BV117" s="236"/>
      <c r="BW117" s="236"/>
      <c r="BX117" s="232"/>
      <c r="BY117" s="236"/>
      <c r="CA117" s="236"/>
      <c r="CB117" s="236"/>
      <c r="CC117" s="232"/>
      <c r="CD117" s="236"/>
      <c r="CF117" s="236"/>
      <c r="CG117" s="236"/>
      <c r="CH117" s="232"/>
      <c r="CI117" s="236"/>
      <c r="CK117" s="236"/>
      <c r="CL117" s="236"/>
      <c r="CM117" s="232">
        <f t="shared" si="110"/>
        <v>0</v>
      </c>
      <c r="CN117" s="236"/>
      <c r="CP117" s="236"/>
      <c r="CQ117" s="236"/>
      <c r="CR117" s="232"/>
      <c r="CS117" s="236"/>
      <c r="CU117" s="236"/>
      <c r="CV117" s="236"/>
      <c r="CW117" s="232"/>
      <c r="CX117" s="236"/>
      <c r="CZ117" s="236"/>
      <c r="DA117" s="236"/>
      <c r="DB117" s="232"/>
      <c r="DC117" s="236"/>
      <c r="DE117" s="236"/>
      <c r="DF117" s="236"/>
      <c r="DG117" s="232"/>
      <c r="DH117" s="236"/>
      <c r="DJ117" s="236"/>
      <c r="DK117" s="236"/>
      <c r="DL117" s="232">
        <f t="shared" si="111"/>
        <v>0</v>
      </c>
      <c r="DM117" s="236"/>
    </row>
    <row r="118" spans="1:117" x14ac:dyDescent="0.3">
      <c r="A118" s="231" t="s">
        <v>931</v>
      </c>
      <c r="B118" s="231"/>
      <c r="D118" s="235"/>
      <c r="E118" s="236"/>
      <c r="F118" s="236"/>
      <c r="G118" s="236"/>
      <c r="H118" s="236"/>
      <c r="I118" s="251"/>
      <c r="J118" s="236"/>
      <c r="K118" s="236"/>
      <c r="L118" s="232">
        <f t="shared" si="107"/>
        <v>0</v>
      </c>
      <c r="M118" s="236"/>
      <c r="O118" s="236"/>
      <c r="P118" s="236"/>
      <c r="Q118" s="232"/>
      <c r="R118" s="236"/>
      <c r="T118" s="236"/>
      <c r="U118" s="236"/>
      <c r="V118" s="232"/>
      <c r="W118" s="236"/>
      <c r="Y118" s="236"/>
      <c r="Z118" s="236"/>
      <c r="AA118" s="232"/>
      <c r="AB118" s="236"/>
      <c r="AD118" s="236"/>
      <c r="AE118" s="236"/>
      <c r="AF118" s="232"/>
      <c r="AG118" s="236"/>
      <c r="AH118" s="334"/>
      <c r="AJ118" s="236"/>
      <c r="AK118" s="236"/>
      <c r="AL118" s="232">
        <f t="shared" si="108"/>
        <v>0</v>
      </c>
      <c r="AM118" s="236"/>
      <c r="AN118" s="208"/>
      <c r="AO118" s="236"/>
      <c r="AP118" s="236"/>
      <c r="AQ118" s="232"/>
      <c r="AR118" s="236"/>
      <c r="AT118" s="236"/>
      <c r="AU118" s="236"/>
      <c r="AV118" s="232"/>
      <c r="AW118" s="236"/>
      <c r="AY118" s="236"/>
      <c r="AZ118" s="236"/>
      <c r="BA118" s="232"/>
      <c r="BB118" s="236"/>
      <c r="BD118" s="236"/>
      <c r="BE118" s="236"/>
      <c r="BF118" s="232"/>
      <c r="BG118" s="236"/>
      <c r="BH118" s="334"/>
      <c r="BI118" s="334"/>
      <c r="BL118" s="236"/>
      <c r="BM118" s="236"/>
      <c r="BN118" s="232">
        <f t="shared" si="109"/>
        <v>0</v>
      </c>
      <c r="BO118" s="236"/>
      <c r="BP118" s="208"/>
      <c r="BQ118" s="236"/>
      <c r="BR118" s="236"/>
      <c r="BS118" s="232"/>
      <c r="BT118" s="236"/>
      <c r="BV118" s="236"/>
      <c r="BW118" s="236"/>
      <c r="BX118" s="232"/>
      <c r="BY118" s="236"/>
      <c r="CA118" s="236"/>
      <c r="CB118" s="236"/>
      <c r="CC118" s="232"/>
      <c r="CD118" s="236"/>
      <c r="CF118" s="236"/>
      <c r="CG118" s="236"/>
      <c r="CH118" s="232"/>
      <c r="CI118" s="236"/>
      <c r="CK118" s="236"/>
      <c r="CL118" s="236"/>
      <c r="CM118" s="232">
        <f t="shared" si="110"/>
        <v>0</v>
      </c>
      <c r="CN118" s="236"/>
      <c r="CP118" s="236"/>
      <c r="CQ118" s="236"/>
      <c r="CR118" s="232"/>
      <c r="CS118" s="236"/>
      <c r="CU118" s="236"/>
      <c r="CV118" s="236"/>
      <c r="CW118" s="232"/>
      <c r="CX118" s="236"/>
      <c r="CZ118" s="236"/>
      <c r="DA118" s="236"/>
      <c r="DB118" s="232"/>
      <c r="DC118" s="236"/>
      <c r="DE118" s="236"/>
      <c r="DF118" s="236"/>
      <c r="DG118" s="232"/>
      <c r="DH118" s="236"/>
      <c r="DJ118" s="236"/>
      <c r="DK118" s="236"/>
      <c r="DL118" s="232">
        <f t="shared" si="111"/>
        <v>0</v>
      </c>
      <c r="DM118" s="236"/>
    </row>
    <row r="119" spans="1:117" hidden="1" x14ac:dyDescent="0.3">
      <c r="A119" s="231"/>
      <c r="B119" s="231"/>
      <c r="D119" s="235"/>
      <c r="E119" s="236"/>
      <c r="F119" s="236"/>
      <c r="G119" s="236"/>
      <c r="H119" s="236"/>
      <c r="I119" s="251"/>
      <c r="J119" s="236"/>
      <c r="K119" s="236"/>
      <c r="L119" s="232">
        <f t="shared" si="107"/>
        <v>0</v>
      </c>
      <c r="M119" s="236"/>
      <c r="O119" s="236"/>
      <c r="P119" s="236"/>
      <c r="Q119" s="232"/>
      <c r="R119" s="236"/>
      <c r="T119" s="236"/>
      <c r="U119" s="236"/>
      <c r="V119" s="232"/>
      <c r="W119" s="236"/>
      <c r="Y119" s="236"/>
      <c r="Z119" s="236"/>
      <c r="AA119" s="232"/>
      <c r="AB119" s="236"/>
      <c r="AD119" s="236"/>
      <c r="AE119" s="236"/>
      <c r="AF119" s="232"/>
      <c r="AG119" s="236"/>
      <c r="AH119" s="334"/>
      <c r="AJ119" s="236"/>
      <c r="AK119" s="236"/>
      <c r="AL119" s="232">
        <f t="shared" si="108"/>
        <v>0</v>
      </c>
      <c r="AM119" s="236"/>
      <c r="AN119" s="208"/>
      <c r="AO119" s="236"/>
      <c r="AP119" s="236"/>
      <c r="AQ119" s="232"/>
      <c r="AR119" s="236"/>
      <c r="AT119" s="236"/>
      <c r="AU119" s="236"/>
      <c r="AV119" s="232"/>
      <c r="AW119" s="236"/>
      <c r="AY119" s="236"/>
      <c r="AZ119" s="236"/>
      <c r="BA119" s="232"/>
      <c r="BB119" s="236"/>
      <c r="BD119" s="236"/>
      <c r="BE119" s="236"/>
      <c r="BF119" s="232"/>
      <c r="BG119" s="236"/>
      <c r="BH119" s="334"/>
      <c r="BI119" s="334"/>
      <c r="BL119" s="236"/>
      <c r="BM119" s="236"/>
      <c r="BN119" s="232">
        <f t="shared" si="109"/>
        <v>0</v>
      </c>
      <c r="BO119" s="236"/>
      <c r="BP119" s="208"/>
      <c r="BQ119" s="236"/>
      <c r="BR119" s="236"/>
      <c r="BS119" s="232"/>
      <c r="BT119" s="236"/>
      <c r="BV119" s="236"/>
      <c r="BW119" s="236"/>
      <c r="BX119" s="232"/>
      <c r="BY119" s="236"/>
      <c r="CA119" s="236"/>
      <c r="CB119" s="236"/>
      <c r="CC119" s="232"/>
      <c r="CD119" s="236"/>
      <c r="CF119" s="236"/>
      <c r="CG119" s="236"/>
      <c r="CH119" s="232"/>
      <c r="CI119" s="236"/>
      <c r="CK119" s="236"/>
      <c r="CL119" s="236"/>
      <c r="CM119" s="232">
        <f t="shared" si="110"/>
        <v>0</v>
      </c>
      <c r="CN119" s="236"/>
      <c r="CP119" s="236"/>
      <c r="CQ119" s="236"/>
      <c r="CR119" s="232"/>
      <c r="CS119" s="236"/>
      <c r="CU119" s="236"/>
      <c r="CV119" s="236"/>
      <c r="CW119" s="232"/>
      <c r="CX119" s="236"/>
      <c r="CZ119" s="236"/>
      <c r="DA119" s="236"/>
      <c r="DB119" s="232"/>
      <c r="DC119" s="236"/>
      <c r="DE119" s="236"/>
      <c r="DF119" s="236"/>
      <c r="DG119" s="232"/>
      <c r="DH119" s="236"/>
      <c r="DJ119" s="236"/>
      <c r="DK119" s="236"/>
      <c r="DL119" s="232">
        <f t="shared" si="111"/>
        <v>0</v>
      </c>
      <c r="DM119" s="236"/>
    </row>
    <row r="120" spans="1:117" hidden="1" x14ac:dyDescent="0.3">
      <c r="A120" s="231"/>
      <c r="B120" s="231"/>
      <c r="D120" s="235"/>
      <c r="E120" s="236"/>
      <c r="F120" s="236"/>
      <c r="G120" s="236"/>
      <c r="H120" s="236"/>
      <c r="I120" s="251"/>
      <c r="J120" s="236"/>
      <c r="K120" s="236"/>
      <c r="L120" s="232">
        <f t="shared" si="107"/>
        <v>0</v>
      </c>
      <c r="M120" s="236"/>
      <c r="O120" s="236"/>
      <c r="P120" s="236"/>
      <c r="Q120" s="232"/>
      <c r="R120" s="236"/>
      <c r="T120" s="236"/>
      <c r="U120" s="236"/>
      <c r="V120" s="232"/>
      <c r="W120" s="236"/>
      <c r="Y120" s="236"/>
      <c r="Z120" s="236"/>
      <c r="AA120" s="232"/>
      <c r="AB120" s="236"/>
      <c r="AD120" s="236"/>
      <c r="AE120" s="236"/>
      <c r="AF120" s="232"/>
      <c r="AG120" s="236"/>
      <c r="AH120" s="334"/>
      <c r="AJ120" s="236"/>
      <c r="AK120" s="236"/>
      <c r="AL120" s="232">
        <f t="shared" si="108"/>
        <v>0</v>
      </c>
      <c r="AM120" s="236"/>
      <c r="AN120" s="208"/>
      <c r="AO120" s="236"/>
      <c r="AP120" s="236"/>
      <c r="AQ120" s="232"/>
      <c r="AR120" s="236"/>
      <c r="AT120" s="236"/>
      <c r="AU120" s="236"/>
      <c r="AV120" s="232"/>
      <c r="AW120" s="236"/>
      <c r="AY120" s="236"/>
      <c r="AZ120" s="236"/>
      <c r="BA120" s="232"/>
      <c r="BB120" s="236"/>
      <c r="BD120" s="236"/>
      <c r="BE120" s="236"/>
      <c r="BF120" s="232"/>
      <c r="BG120" s="236"/>
      <c r="BH120" s="334"/>
      <c r="BI120" s="334"/>
      <c r="BL120" s="236"/>
      <c r="BM120" s="236"/>
      <c r="BN120" s="232">
        <f t="shared" si="109"/>
        <v>0</v>
      </c>
      <c r="BO120" s="236"/>
      <c r="BP120" s="208"/>
      <c r="BQ120" s="236"/>
      <c r="BR120" s="236"/>
      <c r="BS120" s="232"/>
      <c r="BT120" s="236"/>
      <c r="BV120" s="236"/>
      <c r="BW120" s="236"/>
      <c r="BX120" s="232"/>
      <c r="BY120" s="236"/>
      <c r="CA120" s="236"/>
      <c r="CB120" s="236"/>
      <c r="CC120" s="232"/>
      <c r="CD120" s="236"/>
      <c r="CF120" s="236"/>
      <c r="CG120" s="236"/>
      <c r="CH120" s="232"/>
      <c r="CI120" s="236"/>
      <c r="CK120" s="236"/>
      <c r="CL120" s="236"/>
      <c r="CM120" s="232">
        <f t="shared" si="110"/>
        <v>0</v>
      </c>
      <c r="CN120" s="236"/>
      <c r="CP120" s="236"/>
      <c r="CQ120" s="236"/>
      <c r="CR120" s="232"/>
      <c r="CS120" s="236"/>
      <c r="CU120" s="236"/>
      <c r="CV120" s="236"/>
      <c r="CW120" s="232"/>
      <c r="CX120" s="236"/>
      <c r="CZ120" s="236"/>
      <c r="DA120" s="236"/>
      <c r="DB120" s="232"/>
      <c r="DC120" s="236"/>
      <c r="DE120" s="236"/>
      <c r="DF120" s="236"/>
      <c r="DG120" s="232"/>
      <c r="DH120" s="236"/>
      <c r="DJ120" s="236"/>
      <c r="DK120" s="236"/>
      <c r="DL120" s="232">
        <f t="shared" si="111"/>
        <v>0</v>
      </c>
      <c r="DM120" s="236"/>
    </row>
    <row r="121" spans="1:117" hidden="1" x14ac:dyDescent="0.3">
      <c r="A121" s="231"/>
      <c r="B121" s="231"/>
      <c r="D121" s="235"/>
      <c r="E121" s="236"/>
      <c r="F121" s="236"/>
      <c r="G121" s="236"/>
      <c r="H121" s="236"/>
      <c r="I121" s="251"/>
      <c r="J121" s="236"/>
      <c r="K121" s="236"/>
      <c r="L121" s="232">
        <f t="shared" si="107"/>
        <v>0</v>
      </c>
      <c r="M121" s="236"/>
      <c r="O121" s="236"/>
      <c r="P121" s="236"/>
      <c r="Q121" s="232"/>
      <c r="R121" s="236"/>
      <c r="T121" s="236"/>
      <c r="U121" s="236"/>
      <c r="V121" s="232"/>
      <c r="W121" s="236"/>
      <c r="Y121" s="236"/>
      <c r="Z121" s="236"/>
      <c r="AA121" s="232"/>
      <c r="AB121" s="236"/>
      <c r="AD121" s="236"/>
      <c r="AE121" s="236"/>
      <c r="AF121" s="232"/>
      <c r="AG121" s="236"/>
      <c r="AH121" s="334"/>
      <c r="AJ121" s="236"/>
      <c r="AK121" s="236"/>
      <c r="AL121" s="232">
        <f t="shared" si="108"/>
        <v>0</v>
      </c>
      <c r="AM121" s="236"/>
      <c r="AN121" s="208"/>
      <c r="AO121" s="236"/>
      <c r="AP121" s="236"/>
      <c r="AQ121" s="232"/>
      <c r="AR121" s="236"/>
      <c r="AT121" s="236"/>
      <c r="AU121" s="236"/>
      <c r="AV121" s="232"/>
      <c r="AW121" s="236"/>
      <c r="AY121" s="236"/>
      <c r="AZ121" s="236"/>
      <c r="BA121" s="232"/>
      <c r="BB121" s="236"/>
      <c r="BD121" s="236"/>
      <c r="BE121" s="236"/>
      <c r="BF121" s="232"/>
      <c r="BG121" s="236"/>
      <c r="BH121" s="334"/>
      <c r="BI121" s="334"/>
      <c r="BL121" s="236"/>
      <c r="BM121" s="236"/>
      <c r="BN121" s="232">
        <f t="shared" si="109"/>
        <v>0</v>
      </c>
      <c r="BO121" s="236"/>
      <c r="BP121" s="208"/>
      <c r="BQ121" s="236"/>
      <c r="BR121" s="236"/>
      <c r="BS121" s="232"/>
      <c r="BT121" s="236"/>
      <c r="BV121" s="236"/>
      <c r="BW121" s="236"/>
      <c r="BX121" s="232"/>
      <c r="BY121" s="236"/>
      <c r="CA121" s="236"/>
      <c r="CB121" s="236"/>
      <c r="CC121" s="232"/>
      <c r="CD121" s="236"/>
      <c r="CF121" s="236"/>
      <c r="CG121" s="236"/>
      <c r="CH121" s="232"/>
      <c r="CI121" s="236"/>
      <c r="CK121" s="236"/>
      <c r="CL121" s="236"/>
      <c r="CM121" s="232">
        <f t="shared" si="110"/>
        <v>0</v>
      </c>
      <c r="CN121" s="236"/>
      <c r="CP121" s="236"/>
      <c r="CQ121" s="236"/>
      <c r="CR121" s="232"/>
      <c r="CS121" s="236"/>
      <c r="CU121" s="236"/>
      <c r="CV121" s="236"/>
      <c r="CW121" s="232"/>
      <c r="CX121" s="236"/>
      <c r="CZ121" s="236"/>
      <c r="DA121" s="236"/>
      <c r="DB121" s="232"/>
      <c r="DC121" s="236"/>
      <c r="DE121" s="236"/>
      <c r="DF121" s="236"/>
      <c r="DG121" s="232"/>
      <c r="DH121" s="236"/>
      <c r="DJ121" s="236"/>
      <c r="DK121" s="236"/>
      <c r="DL121" s="232">
        <f t="shared" si="111"/>
        <v>0</v>
      </c>
      <c r="DM121" s="236"/>
    </row>
    <row r="122" spans="1:117" hidden="1" x14ac:dyDescent="0.3">
      <c r="A122" s="231"/>
      <c r="B122" s="231"/>
      <c r="D122" s="235"/>
      <c r="E122" s="236"/>
      <c r="F122" s="236"/>
      <c r="G122" s="236"/>
      <c r="H122" s="236"/>
      <c r="I122" s="251"/>
      <c r="J122" s="236"/>
      <c r="K122" s="236"/>
      <c r="L122" s="232">
        <f t="shared" si="107"/>
        <v>0</v>
      </c>
      <c r="M122" s="236"/>
      <c r="O122" s="236"/>
      <c r="P122" s="236"/>
      <c r="Q122" s="232"/>
      <c r="R122" s="236"/>
      <c r="T122" s="236"/>
      <c r="U122" s="236"/>
      <c r="V122" s="232"/>
      <c r="W122" s="236"/>
      <c r="Y122" s="236"/>
      <c r="Z122" s="236"/>
      <c r="AA122" s="232"/>
      <c r="AB122" s="236"/>
      <c r="AD122" s="236"/>
      <c r="AE122" s="236"/>
      <c r="AF122" s="232"/>
      <c r="AG122" s="236"/>
      <c r="AH122" s="334"/>
      <c r="AJ122" s="236"/>
      <c r="AK122" s="236"/>
      <c r="AL122" s="232">
        <f t="shared" si="108"/>
        <v>0</v>
      </c>
      <c r="AM122" s="236"/>
      <c r="AN122" s="208"/>
      <c r="AO122" s="236"/>
      <c r="AP122" s="236"/>
      <c r="AQ122" s="232"/>
      <c r="AR122" s="236"/>
      <c r="AT122" s="236"/>
      <c r="AU122" s="236"/>
      <c r="AV122" s="232"/>
      <c r="AW122" s="236"/>
      <c r="AY122" s="236"/>
      <c r="AZ122" s="236"/>
      <c r="BA122" s="232"/>
      <c r="BB122" s="236"/>
      <c r="BD122" s="236"/>
      <c r="BE122" s="236"/>
      <c r="BF122" s="232"/>
      <c r="BG122" s="236"/>
      <c r="BH122" s="334"/>
      <c r="BI122" s="334"/>
      <c r="BL122" s="236"/>
      <c r="BM122" s="236"/>
      <c r="BN122" s="232">
        <f t="shared" si="109"/>
        <v>0</v>
      </c>
      <c r="BO122" s="236"/>
      <c r="BP122" s="208"/>
      <c r="BQ122" s="236"/>
      <c r="BR122" s="236"/>
      <c r="BS122" s="232"/>
      <c r="BT122" s="236"/>
      <c r="BV122" s="236"/>
      <c r="BW122" s="236"/>
      <c r="BX122" s="232"/>
      <c r="BY122" s="236"/>
      <c r="CA122" s="236"/>
      <c r="CB122" s="236"/>
      <c r="CC122" s="232"/>
      <c r="CD122" s="236"/>
      <c r="CF122" s="236"/>
      <c r="CG122" s="236"/>
      <c r="CH122" s="232"/>
      <c r="CI122" s="236"/>
      <c r="CK122" s="236"/>
      <c r="CL122" s="236"/>
      <c r="CM122" s="232">
        <f t="shared" si="110"/>
        <v>0</v>
      </c>
      <c r="CN122" s="236"/>
      <c r="CP122" s="236"/>
      <c r="CQ122" s="236"/>
      <c r="CR122" s="232"/>
      <c r="CS122" s="236"/>
      <c r="CU122" s="236"/>
      <c r="CV122" s="236"/>
      <c r="CW122" s="232"/>
      <c r="CX122" s="236"/>
      <c r="CZ122" s="236"/>
      <c r="DA122" s="236"/>
      <c r="DB122" s="232"/>
      <c r="DC122" s="236"/>
      <c r="DE122" s="236"/>
      <c r="DF122" s="236"/>
      <c r="DG122" s="232"/>
      <c r="DH122" s="236"/>
      <c r="DJ122" s="236"/>
      <c r="DK122" s="236"/>
      <c r="DL122" s="232">
        <f t="shared" si="111"/>
        <v>0</v>
      </c>
      <c r="DM122" s="236"/>
    </row>
    <row r="123" spans="1:117" hidden="1" x14ac:dyDescent="0.3">
      <c r="A123" s="231"/>
      <c r="B123" s="231"/>
      <c r="D123" s="235"/>
      <c r="E123" s="236"/>
      <c r="F123" s="236"/>
      <c r="G123" s="236"/>
      <c r="H123" s="236"/>
      <c r="I123" s="251"/>
      <c r="J123" s="236"/>
      <c r="K123" s="236"/>
      <c r="L123" s="232">
        <f t="shared" si="107"/>
        <v>0</v>
      </c>
      <c r="M123" s="236"/>
      <c r="O123" s="236"/>
      <c r="P123" s="236"/>
      <c r="Q123" s="232"/>
      <c r="R123" s="236"/>
      <c r="T123" s="236"/>
      <c r="U123" s="236"/>
      <c r="V123" s="232"/>
      <c r="W123" s="236"/>
      <c r="Y123" s="236"/>
      <c r="Z123" s="236"/>
      <c r="AA123" s="232"/>
      <c r="AB123" s="236"/>
      <c r="AD123" s="236"/>
      <c r="AE123" s="236"/>
      <c r="AF123" s="232"/>
      <c r="AG123" s="236"/>
      <c r="AH123" s="334"/>
      <c r="AJ123" s="236"/>
      <c r="AK123" s="236"/>
      <c r="AL123" s="232">
        <f t="shared" si="108"/>
        <v>0</v>
      </c>
      <c r="AM123" s="236"/>
      <c r="AN123" s="208"/>
      <c r="AO123" s="236"/>
      <c r="AP123" s="236"/>
      <c r="AQ123" s="232"/>
      <c r="AR123" s="236"/>
      <c r="AT123" s="236"/>
      <c r="AU123" s="236"/>
      <c r="AV123" s="232"/>
      <c r="AW123" s="236"/>
      <c r="AY123" s="236"/>
      <c r="AZ123" s="236"/>
      <c r="BA123" s="232"/>
      <c r="BB123" s="236"/>
      <c r="BD123" s="236"/>
      <c r="BE123" s="236"/>
      <c r="BF123" s="232"/>
      <c r="BG123" s="236"/>
      <c r="BH123" s="334"/>
      <c r="BI123" s="334"/>
      <c r="BL123" s="236"/>
      <c r="BM123" s="236"/>
      <c r="BN123" s="232">
        <f t="shared" si="109"/>
        <v>0</v>
      </c>
      <c r="BO123" s="236"/>
      <c r="BP123" s="208"/>
      <c r="BQ123" s="236"/>
      <c r="BR123" s="236"/>
      <c r="BS123" s="232"/>
      <c r="BT123" s="236"/>
      <c r="BV123" s="236"/>
      <c r="BW123" s="236"/>
      <c r="BX123" s="232"/>
      <c r="BY123" s="236"/>
      <c r="CA123" s="236"/>
      <c r="CB123" s="236"/>
      <c r="CC123" s="232"/>
      <c r="CD123" s="236"/>
      <c r="CF123" s="236"/>
      <c r="CG123" s="236"/>
      <c r="CH123" s="232"/>
      <c r="CI123" s="236"/>
      <c r="CK123" s="236"/>
      <c r="CL123" s="236"/>
      <c r="CM123" s="232">
        <f t="shared" si="110"/>
        <v>0</v>
      </c>
      <c r="CN123" s="236"/>
      <c r="CP123" s="236"/>
      <c r="CQ123" s="236"/>
      <c r="CR123" s="232"/>
      <c r="CS123" s="236"/>
      <c r="CU123" s="236"/>
      <c r="CV123" s="236"/>
      <c r="CW123" s="232"/>
      <c r="CX123" s="236"/>
      <c r="CZ123" s="236"/>
      <c r="DA123" s="236"/>
      <c r="DB123" s="232"/>
      <c r="DC123" s="236"/>
      <c r="DE123" s="236"/>
      <c r="DF123" s="236"/>
      <c r="DG123" s="232"/>
      <c r="DH123" s="236"/>
      <c r="DJ123" s="236"/>
      <c r="DK123" s="236"/>
      <c r="DL123" s="232">
        <f t="shared" si="111"/>
        <v>0</v>
      </c>
      <c r="DM123" s="236"/>
    </row>
    <row r="124" spans="1:117" hidden="1" x14ac:dyDescent="0.3">
      <c r="A124" s="231"/>
      <c r="B124" s="231"/>
      <c r="D124" s="235"/>
      <c r="E124" s="236"/>
      <c r="F124" s="236"/>
      <c r="G124" s="236"/>
      <c r="H124" s="236"/>
      <c r="I124" s="251"/>
      <c r="J124" s="236"/>
      <c r="K124" s="236"/>
      <c r="L124" s="232">
        <f t="shared" si="107"/>
        <v>0</v>
      </c>
      <c r="M124" s="236"/>
      <c r="O124" s="236"/>
      <c r="P124" s="236"/>
      <c r="Q124" s="232"/>
      <c r="R124" s="236"/>
      <c r="T124" s="236"/>
      <c r="U124" s="236"/>
      <c r="V124" s="232"/>
      <c r="W124" s="236"/>
      <c r="Y124" s="236"/>
      <c r="Z124" s="236"/>
      <c r="AA124" s="232"/>
      <c r="AB124" s="236"/>
      <c r="AD124" s="236"/>
      <c r="AE124" s="236"/>
      <c r="AF124" s="232"/>
      <c r="AG124" s="236"/>
      <c r="AH124" s="334"/>
      <c r="AJ124" s="236"/>
      <c r="AK124" s="236"/>
      <c r="AL124" s="232">
        <f t="shared" si="108"/>
        <v>0</v>
      </c>
      <c r="AM124" s="236"/>
      <c r="AN124" s="208"/>
      <c r="AO124" s="236"/>
      <c r="AP124" s="236"/>
      <c r="AQ124" s="232"/>
      <c r="AR124" s="236"/>
      <c r="AT124" s="236"/>
      <c r="AU124" s="236"/>
      <c r="AV124" s="232"/>
      <c r="AW124" s="236"/>
      <c r="AY124" s="236"/>
      <c r="AZ124" s="236"/>
      <c r="BA124" s="232"/>
      <c r="BB124" s="236"/>
      <c r="BD124" s="236"/>
      <c r="BE124" s="236"/>
      <c r="BF124" s="232"/>
      <c r="BG124" s="236"/>
      <c r="BH124" s="334"/>
      <c r="BI124" s="334"/>
      <c r="BL124" s="236"/>
      <c r="BM124" s="236"/>
      <c r="BN124" s="232">
        <f t="shared" si="109"/>
        <v>0</v>
      </c>
      <c r="BO124" s="236"/>
      <c r="BP124" s="208"/>
      <c r="BQ124" s="236"/>
      <c r="BR124" s="236"/>
      <c r="BS124" s="232"/>
      <c r="BT124" s="236"/>
      <c r="BV124" s="236"/>
      <c r="BW124" s="236"/>
      <c r="BX124" s="232"/>
      <c r="BY124" s="236"/>
      <c r="CA124" s="236"/>
      <c r="CB124" s="236"/>
      <c r="CC124" s="232"/>
      <c r="CD124" s="236"/>
      <c r="CF124" s="236"/>
      <c r="CG124" s="236"/>
      <c r="CH124" s="232"/>
      <c r="CI124" s="236"/>
      <c r="CK124" s="303"/>
      <c r="CL124" s="303"/>
      <c r="CM124" s="232">
        <f t="shared" si="110"/>
        <v>0</v>
      </c>
      <c r="CN124" s="303"/>
      <c r="CP124" s="236"/>
      <c r="CQ124" s="236"/>
      <c r="CR124" s="232"/>
      <c r="CS124" s="236"/>
      <c r="CU124" s="236"/>
      <c r="CV124" s="236"/>
      <c r="CW124" s="232"/>
      <c r="CX124" s="236"/>
      <c r="CZ124" s="236"/>
      <c r="DA124" s="236"/>
      <c r="DB124" s="232"/>
      <c r="DC124" s="236"/>
      <c r="DE124" s="236"/>
      <c r="DF124" s="236"/>
      <c r="DG124" s="232"/>
      <c r="DH124" s="236"/>
      <c r="DJ124" s="303"/>
      <c r="DK124" s="303"/>
      <c r="DL124" s="232">
        <f t="shared" si="111"/>
        <v>0</v>
      </c>
      <c r="DM124" s="303"/>
    </row>
    <row r="125" spans="1:117" s="208" customFormat="1" x14ac:dyDescent="0.3">
      <c r="D125" s="218"/>
      <c r="J125" s="251"/>
      <c r="K125" s="251"/>
      <c r="L125" s="251"/>
      <c r="M125" s="251"/>
      <c r="O125" s="251"/>
      <c r="P125" s="251"/>
      <c r="Q125" s="251"/>
      <c r="R125" s="251"/>
      <c r="T125" s="251"/>
      <c r="U125" s="251"/>
      <c r="V125" s="251"/>
      <c r="W125" s="251"/>
      <c r="Y125" s="251"/>
      <c r="Z125" s="251"/>
      <c r="AA125" s="251"/>
      <c r="AB125" s="251"/>
      <c r="AD125" s="251"/>
      <c r="AE125" s="251"/>
      <c r="AF125" s="251"/>
      <c r="AG125" s="251"/>
      <c r="AH125" s="251"/>
      <c r="AJ125" s="251"/>
      <c r="AK125" s="251"/>
      <c r="AL125" s="251"/>
      <c r="AM125" s="251"/>
      <c r="AO125" s="251"/>
      <c r="AP125" s="251"/>
      <c r="AQ125" s="251"/>
      <c r="AR125" s="251"/>
      <c r="AT125" s="251"/>
      <c r="AU125" s="251"/>
      <c r="AV125" s="251"/>
      <c r="AW125" s="251"/>
      <c r="AY125" s="251"/>
      <c r="AZ125" s="251"/>
      <c r="BA125" s="251"/>
      <c r="BB125" s="251"/>
      <c r="BD125" s="251"/>
      <c r="BE125" s="251"/>
      <c r="BF125" s="251"/>
      <c r="BG125" s="251"/>
      <c r="BH125" s="251"/>
      <c r="BI125" s="251"/>
      <c r="BL125" s="251"/>
      <c r="BM125" s="251"/>
      <c r="BN125" s="251"/>
      <c r="BO125" s="251"/>
      <c r="BQ125" s="251"/>
      <c r="BR125" s="251"/>
      <c r="BS125" s="251"/>
      <c r="BT125" s="251"/>
      <c r="BV125" s="251"/>
      <c r="BW125" s="251"/>
      <c r="BX125" s="251"/>
      <c r="BY125" s="251"/>
      <c r="CA125" s="251"/>
      <c r="CB125" s="251"/>
      <c r="CC125" s="251"/>
      <c r="CD125" s="251"/>
      <c r="CF125" s="251"/>
      <c r="CG125" s="251"/>
      <c r="CH125" s="251"/>
      <c r="CI125" s="251"/>
      <c r="CK125" s="251"/>
      <c r="CL125" s="251"/>
      <c r="CM125" s="251"/>
      <c r="CN125" s="251"/>
      <c r="CP125" s="251"/>
      <c r="CQ125" s="251"/>
      <c r="CR125" s="251"/>
      <c r="CS125" s="251"/>
      <c r="CU125" s="251"/>
      <c r="CV125" s="251"/>
      <c r="CW125" s="251"/>
      <c r="CX125" s="251"/>
      <c r="CZ125" s="251"/>
      <c r="DA125" s="251"/>
      <c r="DB125" s="251"/>
      <c r="DC125" s="251"/>
      <c r="DE125" s="251"/>
      <c r="DF125" s="251"/>
      <c r="DG125" s="251"/>
      <c r="DH125" s="251"/>
      <c r="DJ125" s="251"/>
      <c r="DK125" s="251"/>
      <c r="DL125" s="251"/>
      <c r="DM125" s="251"/>
    </row>
    <row r="126" spans="1:117" s="249" customFormat="1" ht="28.8" x14ac:dyDescent="0.3">
      <c r="A126" s="219" t="s">
        <v>6</v>
      </c>
      <c r="B126" s="220" t="s">
        <v>179</v>
      </c>
      <c r="C126" s="238"/>
      <c r="D126" s="237"/>
      <c r="E126" s="238"/>
      <c r="F126" s="238"/>
      <c r="G126" s="238"/>
      <c r="H126" s="238"/>
      <c r="I126" s="221"/>
      <c r="J126" s="238"/>
      <c r="K126" s="238"/>
      <c r="L126" s="238"/>
      <c r="M126" s="238"/>
      <c r="N126" s="221"/>
      <c r="O126" s="238"/>
      <c r="P126" s="238"/>
      <c r="Q126" s="238"/>
      <c r="R126" s="238"/>
      <c r="S126" s="221"/>
      <c r="T126" s="238"/>
      <c r="U126" s="238"/>
      <c r="V126" s="238"/>
      <c r="W126" s="238"/>
      <c r="X126" s="221"/>
      <c r="Y126" s="238"/>
      <c r="Z126" s="238"/>
      <c r="AA126" s="238"/>
      <c r="AB126" s="238"/>
      <c r="AD126" s="238"/>
      <c r="AE126" s="238"/>
      <c r="AF126" s="238"/>
      <c r="AG126" s="238"/>
      <c r="AH126" s="238"/>
      <c r="AJ126" s="238"/>
      <c r="AK126" s="238"/>
      <c r="AL126" s="238"/>
      <c r="AM126" s="238"/>
      <c r="AN126" s="221"/>
      <c r="AO126" s="238"/>
      <c r="AP126" s="238"/>
      <c r="AQ126" s="238"/>
      <c r="AR126" s="238"/>
      <c r="AS126" s="221"/>
      <c r="AT126" s="238"/>
      <c r="AU126" s="238"/>
      <c r="AV126" s="238"/>
      <c r="AW126" s="238"/>
      <c r="AX126" s="221"/>
      <c r="AY126" s="238"/>
      <c r="AZ126" s="238"/>
      <c r="BA126" s="238"/>
      <c r="BB126" s="238"/>
      <c r="BD126" s="238"/>
      <c r="BE126" s="238"/>
      <c r="BF126" s="238"/>
      <c r="BG126" s="238"/>
      <c r="BH126" s="238"/>
      <c r="BI126" s="238"/>
      <c r="BL126" s="238"/>
      <c r="BM126" s="238"/>
      <c r="BN126" s="238"/>
      <c r="BO126" s="238"/>
      <c r="BP126" s="221"/>
      <c r="BQ126" s="238"/>
      <c r="BR126" s="238"/>
      <c r="BS126" s="238"/>
      <c r="BT126" s="238"/>
      <c r="BU126" s="221"/>
      <c r="BV126" s="238"/>
      <c r="BW126" s="238"/>
      <c r="BX126" s="238"/>
      <c r="BY126" s="238"/>
      <c r="BZ126" s="221"/>
      <c r="CA126" s="238"/>
      <c r="CB126" s="238"/>
      <c r="CC126" s="238"/>
      <c r="CD126" s="238"/>
      <c r="CF126" s="238"/>
      <c r="CG126" s="238"/>
      <c r="CH126" s="238"/>
      <c r="CI126" s="238"/>
      <c r="CK126" s="238"/>
      <c r="CL126" s="238"/>
      <c r="CM126" s="238"/>
      <c r="CN126" s="238"/>
      <c r="CP126" s="238"/>
      <c r="CQ126" s="238"/>
      <c r="CR126" s="238"/>
      <c r="CS126" s="238"/>
      <c r="CT126" s="221"/>
      <c r="CU126" s="238"/>
      <c r="CV126" s="238"/>
      <c r="CW126" s="238"/>
      <c r="CX126" s="238"/>
      <c r="CY126" s="221"/>
      <c r="CZ126" s="238"/>
      <c r="DA126" s="238"/>
      <c r="DB126" s="238"/>
      <c r="DC126" s="238"/>
      <c r="DE126" s="238"/>
      <c r="DF126" s="238"/>
      <c r="DG126" s="238"/>
      <c r="DH126" s="238"/>
      <c r="DJ126" s="238"/>
      <c r="DK126" s="238"/>
      <c r="DL126" s="238"/>
      <c r="DM126" s="238"/>
    </row>
    <row r="127" spans="1:117" x14ac:dyDescent="0.3">
      <c r="A127" s="231" t="s">
        <v>1042</v>
      </c>
      <c r="B127" s="231"/>
      <c r="C127" s="231"/>
      <c r="D127" s="239"/>
      <c r="E127" s="231"/>
      <c r="F127" s="231"/>
      <c r="G127" s="231"/>
      <c r="H127" s="231"/>
      <c r="J127" s="232">
        <f t="shared" si="0"/>
        <v>30</v>
      </c>
      <c r="K127" s="232">
        <f>SUM(P127,U127,Z127,AE127)</f>
        <v>0</v>
      </c>
      <c r="L127" s="236"/>
      <c r="M127" s="232">
        <f t="shared" si="1"/>
        <v>0</v>
      </c>
      <c r="O127" s="232">
        <v>30</v>
      </c>
      <c r="P127" s="232"/>
      <c r="Q127" s="236"/>
      <c r="R127" s="232"/>
      <c r="T127" s="232"/>
      <c r="U127" s="232"/>
      <c r="V127" s="236"/>
      <c r="W127" s="232"/>
      <c r="Y127" s="232"/>
      <c r="Z127" s="232"/>
      <c r="AA127" s="236"/>
      <c r="AB127" s="232"/>
      <c r="AD127" s="232"/>
      <c r="AE127" s="232"/>
      <c r="AF127" s="236"/>
      <c r="AG127" s="232"/>
      <c r="AH127" s="232"/>
      <c r="AJ127" s="232">
        <f t="shared" ref="AJ127" si="112">SUM(AO127,AT127,AY127,BD127)</f>
        <v>0</v>
      </c>
      <c r="AK127" s="232">
        <f>SUM(AP127,AU127,AZ127,BE127)</f>
        <v>0</v>
      </c>
      <c r="AL127" s="236"/>
      <c r="AM127" s="232">
        <f t="shared" ref="AM127:AM130" si="113">SUM(AR127,AW127,BB127,BG127)</f>
        <v>0</v>
      </c>
      <c r="AN127" s="208"/>
      <c r="AO127" s="232"/>
      <c r="AP127" s="232"/>
      <c r="AQ127" s="236"/>
      <c r="AR127" s="232"/>
      <c r="AT127" s="232"/>
      <c r="AU127" s="232"/>
      <c r="AV127" s="236"/>
      <c r="AW127" s="232"/>
      <c r="AY127" s="232"/>
      <c r="AZ127" s="232"/>
      <c r="BA127" s="236"/>
      <c r="BB127" s="232"/>
      <c r="BD127" s="232"/>
      <c r="BE127" s="232"/>
      <c r="BF127" s="236"/>
      <c r="BG127" s="232"/>
      <c r="BH127" s="232"/>
      <c r="BI127" s="232"/>
      <c r="BL127" s="232">
        <f t="shared" ref="BL127" si="114">SUM(BQ127,BV127,CA127,CF127)</f>
        <v>0</v>
      </c>
      <c r="BM127" s="232">
        <f>SUM(BR127,BW127,CB127,CG127)</f>
        <v>0</v>
      </c>
      <c r="BN127" s="236"/>
      <c r="BO127" s="232">
        <f t="shared" ref="BO127:BO130" si="115">SUM(BT127,BY127,CD127,CI127)</f>
        <v>0</v>
      </c>
      <c r="BP127" s="208"/>
      <c r="BQ127" s="232"/>
      <c r="BR127" s="232"/>
      <c r="BS127" s="236"/>
      <c r="BT127" s="232"/>
      <c r="BV127" s="232"/>
      <c r="BW127" s="232"/>
      <c r="BX127" s="236"/>
      <c r="BY127" s="232"/>
      <c r="CA127" s="232"/>
      <c r="CB127" s="232"/>
      <c r="CC127" s="236"/>
      <c r="CD127" s="232"/>
      <c r="CF127" s="232"/>
      <c r="CG127" s="232"/>
      <c r="CH127" s="236"/>
      <c r="CI127" s="232"/>
      <c r="CJ127" s="231"/>
      <c r="CK127" s="232">
        <f>SUM(CP127,CU127,CZ127,DE127)</f>
        <v>0</v>
      </c>
      <c r="CL127" s="232">
        <f>SUM(CQ127,CV127,DA127,DF127)</f>
        <v>0</v>
      </c>
      <c r="CM127" s="236"/>
      <c r="CN127" s="232">
        <f>SUM(CS127,CX127,DC127,DH127)</f>
        <v>0</v>
      </c>
      <c r="CP127" s="232"/>
      <c r="CQ127" s="232"/>
      <c r="CR127" s="236"/>
      <c r="CS127" s="232"/>
      <c r="CU127" s="232"/>
      <c r="CV127" s="232"/>
      <c r="CW127" s="236"/>
      <c r="CX127" s="232"/>
      <c r="CZ127" s="232"/>
      <c r="DA127" s="232"/>
      <c r="DB127" s="236"/>
      <c r="DC127" s="232"/>
      <c r="DE127" s="232"/>
      <c r="DF127" s="232"/>
      <c r="DG127" s="236"/>
      <c r="DH127" s="232"/>
      <c r="DJ127" s="232">
        <f>SUM(J127,AJ127,BL127,CK127)</f>
        <v>30</v>
      </c>
      <c r="DK127" s="232">
        <f>SUM(K127,AK127,BM127,CL127)</f>
        <v>0</v>
      </c>
      <c r="DL127" s="236"/>
      <c r="DM127" s="232">
        <f>SUM(M127,AM127,BO127,CN127)</f>
        <v>0</v>
      </c>
    </row>
    <row r="128" spans="1:117" x14ac:dyDescent="0.3">
      <c r="A128" s="231" t="s">
        <v>1043</v>
      </c>
      <c r="B128" s="231" t="s">
        <v>1092</v>
      </c>
      <c r="C128" s="231" t="s">
        <v>1109</v>
      </c>
      <c r="D128" s="329"/>
      <c r="E128" s="231"/>
      <c r="F128" s="231"/>
      <c r="G128" s="231"/>
      <c r="H128" s="231"/>
      <c r="J128" s="232">
        <f t="shared" ref="J128:J130" si="116">SUM(O128,T128,Y128,AD128)</f>
        <v>40</v>
      </c>
      <c r="K128" s="232">
        <f t="shared" ref="K128" si="117">SUM(P128,U128,Z128,AE128)</f>
        <v>0</v>
      </c>
      <c r="L128" s="236"/>
      <c r="M128" s="232">
        <f t="shared" ref="M128" si="118">SUM(R128,W128,AB128,AG128)</f>
        <v>0</v>
      </c>
      <c r="O128" s="232">
        <v>18</v>
      </c>
      <c r="P128" s="232"/>
      <c r="Q128" s="236"/>
      <c r="R128" s="232"/>
      <c r="T128" s="232">
        <v>8</v>
      </c>
      <c r="U128" s="232"/>
      <c r="V128" s="236"/>
      <c r="W128" s="232"/>
      <c r="Y128" s="232">
        <v>5</v>
      </c>
      <c r="Z128" s="232"/>
      <c r="AA128" s="236"/>
      <c r="AB128" s="232"/>
      <c r="AD128" s="232">
        <v>9</v>
      </c>
      <c r="AE128" s="232"/>
      <c r="AF128" s="236"/>
      <c r="AG128" s="232"/>
      <c r="AH128" s="232" t="s">
        <v>1010</v>
      </c>
      <c r="AJ128" s="232">
        <f t="shared" ref="AJ128:AJ130" si="119">SUM(AO128,AT128,AY128,BD128)</f>
        <v>24</v>
      </c>
      <c r="AK128" s="232">
        <f t="shared" ref="AK128" si="120">SUM(AP128,AU128,AZ128,BE128)</f>
        <v>0</v>
      </c>
      <c r="AL128" s="236"/>
      <c r="AM128" s="232">
        <f t="shared" ref="AM128" si="121">SUM(AR128,AW128,BB128,BG128)</f>
        <v>0</v>
      </c>
      <c r="AN128" s="208"/>
      <c r="AO128" s="232">
        <v>5</v>
      </c>
      <c r="AP128" s="232"/>
      <c r="AQ128" s="236"/>
      <c r="AR128" s="232"/>
      <c r="AT128" s="232">
        <v>9</v>
      </c>
      <c r="AU128" s="232"/>
      <c r="AV128" s="236"/>
      <c r="AW128" s="232"/>
      <c r="AY128" s="232">
        <v>5</v>
      </c>
      <c r="AZ128" s="232"/>
      <c r="BA128" s="236"/>
      <c r="BB128" s="232"/>
      <c r="BD128" s="232">
        <v>5</v>
      </c>
      <c r="BE128" s="232"/>
      <c r="BF128" s="236"/>
      <c r="BG128" s="232"/>
      <c r="BH128" s="232"/>
      <c r="BI128" s="232"/>
      <c r="BL128" s="232">
        <f t="shared" ref="BL128:BL130" si="122">SUM(BQ128,BV128,CA128,CF128)</f>
        <v>23</v>
      </c>
      <c r="BM128" s="232">
        <f t="shared" ref="BM128" si="123">SUM(BR128,BW128,CB128,CG128)</f>
        <v>0</v>
      </c>
      <c r="BN128" s="236"/>
      <c r="BO128" s="232">
        <f t="shared" ref="BO128" si="124">SUM(BT128,BY128,CD128,CI128)</f>
        <v>0</v>
      </c>
      <c r="BP128" s="208"/>
      <c r="BQ128" s="232">
        <v>5</v>
      </c>
      <c r="BR128" s="232"/>
      <c r="BS128" s="236"/>
      <c r="BT128" s="232"/>
      <c r="BV128" s="232">
        <v>9</v>
      </c>
      <c r="BW128" s="232"/>
      <c r="BX128" s="236"/>
      <c r="BY128" s="232"/>
      <c r="CA128" s="232">
        <v>9</v>
      </c>
      <c r="CB128" s="232"/>
      <c r="CC128" s="236"/>
      <c r="CD128" s="232"/>
      <c r="CF128" s="232"/>
      <c r="CG128" s="232"/>
      <c r="CH128" s="236"/>
      <c r="CI128" s="232"/>
      <c r="CJ128" s="231"/>
      <c r="CK128" s="232">
        <f t="shared" ref="CK128" si="125">SUM(CP128,CU128,CZ128,DE128)</f>
        <v>0</v>
      </c>
      <c r="CL128" s="232">
        <f t="shared" ref="CL128" si="126">SUM(CQ128,CV128,DA128,DF128)</f>
        <v>0</v>
      </c>
      <c r="CM128" s="236"/>
      <c r="CN128" s="232">
        <f t="shared" ref="CN128" si="127">SUM(CS128,CX128,DC128,DH128)</f>
        <v>0</v>
      </c>
      <c r="CP128" s="232"/>
      <c r="CQ128" s="232"/>
      <c r="CR128" s="236"/>
      <c r="CS128" s="232"/>
      <c r="CU128" s="232"/>
      <c r="CV128" s="232"/>
      <c r="CW128" s="236"/>
      <c r="CX128" s="232"/>
      <c r="CZ128" s="232"/>
      <c r="DA128" s="232"/>
      <c r="DB128" s="236"/>
      <c r="DC128" s="232"/>
      <c r="DE128" s="232"/>
      <c r="DF128" s="232"/>
      <c r="DG128" s="236"/>
      <c r="DH128" s="232"/>
      <c r="DJ128" s="232">
        <f t="shared" ref="DJ128:DJ129" si="128">SUM(J128,AJ128,BL128,CK128)</f>
        <v>87</v>
      </c>
      <c r="DK128" s="232">
        <f t="shared" ref="DK128" si="129">SUM(K128,AK128,BM128,CL128)</f>
        <v>0</v>
      </c>
      <c r="DL128" s="236"/>
      <c r="DM128" s="232">
        <f t="shared" ref="DM128" si="130">SUM(M128,AM128,BO128,CN128)</f>
        <v>0</v>
      </c>
    </row>
    <row r="129" spans="1:117" x14ac:dyDescent="0.3">
      <c r="A129" s="231" t="s">
        <v>953</v>
      </c>
      <c r="B129" s="231"/>
      <c r="C129" s="231"/>
      <c r="D129" s="331"/>
      <c r="E129" s="231"/>
      <c r="F129" s="231"/>
      <c r="G129" s="231"/>
      <c r="H129" s="231"/>
      <c r="J129" s="232">
        <v>3</v>
      </c>
      <c r="K129" s="232"/>
      <c r="L129" s="236"/>
      <c r="M129" s="232"/>
      <c r="O129" s="232"/>
      <c r="P129" s="232"/>
      <c r="Q129" s="236"/>
      <c r="R129" s="232"/>
      <c r="T129" s="232"/>
      <c r="U129" s="232"/>
      <c r="V129" s="236"/>
      <c r="W129" s="232"/>
      <c r="Y129" s="232"/>
      <c r="Z129" s="232"/>
      <c r="AA129" s="236"/>
      <c r="AB129" s="232"/>
      <c r="AD129" s="232"/>
      <c r="AE129" s="232"/>
      <c r="AF129" s="236"/>
      <c r="AG129" s="232"/>
      <c r="AH129" s="232"/>
      <c r="AJ129" s="232">
        <v>3</v>
      </c>
      <c r="AK129" s="232"/>
      <c r="AL129" s="236"/>
      <c r="AM129" s="232"/>
      <c r="AN129" s="208"/>
      <c r="AO129" s="232"/>
      <c r="AP129" s="232"/>
      <c r="AQ129" s="236"/>
      <c r="AR129" s="232"/>
      <c r="AT129" s="232"/>
      <c r="AU129" s="232"/>
      <c r="AV129" s="236"/>
      <c r="AW129" s="232"/>
      <c r="AY129" s="232"/>
      <c r="AZ129" s="232"/>
      <c r="BA129" s="236"/>
      <c r="BB129" s="232"/>
      <c r="BD129" s="232"/>
      <c r="BE129" s="232"/>
      <c r="BF129" s="236"/>
      <c r="BG129" s="232"/>
      <c r="BH129" s="232"/>
      <c r="BI129" s="232"/>
      <c r="BL129" s="232">
        <v>3</v>
      </c>
      <c r="BM129" s="232"/>
      <c r="BN129" s="236"/>
      <c r="BO129" s="232"/>
      <c r="BP129" s="208"/>
      <c r="BQ129" s="232"/>
      <c r="BR129" s="232"/>
      <c r="BS129" s="236"/>
      <c r="BT129" s="232"/>
      <c r="BV129" s="232"/>
      <c r="BW129" s="232"/>
      <c r="BX129" s="236"/>
      <c r="BY129" s="232"/>
      <c r="CA129" s="232"/>
      <c r="CB129" s="232"/>
      <c r="CC129" s="236"/>
      <c r="CD129" s="232"/>
      <c r="CF129" s="232"/>
      <c r="CG129" s="232"/>
      <c r="CH129" s="236"/>
      <c r="CI129" s="232"/>
      <c r="CJ129" s="231"/>
      <c r="CK129" s="232"/>
      <c r="CL129" s="232"/>
      <c r="CM129" s="236"/>
      <c r="CN129" s="232"/>
      <c r="CP129" s="232"/>
      <c r="CQ129" s="232"/>
      <c r="CR129" s="236"/>
      <c r="CS129" s="232"/>
      <c r="CU129" s="232"/>
      <c r="CV129" s="232"/>
      <c r="CW129" s="236"/>
      <c r="CX129" s="232"/>
      <c r="CZ129" s="232"/>
      <c r="DA129" s="232"/>
      <c r="DB129" s="236"/>
      <c r="DC129" s="232"/>
      <c r="DE129" s="232"/>
      <c r="DF129" s="232"/>
      <c r="DG129" s="236"/>
      <c r="DH129" s="232"/>
      <c r="DJ129" s="232">
        <f t="shared" si="128"/>
        <v>9</v>
      </c>
      <c r="DK129" s="232"/>
      <c r="DL129" s="236"/>
      <c r="DM129" s="232"/>
    </row>
    <row r="130" spans="1:117" x14ac:dyDescent="0.3">
      <c r="A130" s="231" t="s">
        <v>1126</v>
      </c>
      <c r="B130" s="231"/>
      <c r="C130" s="231"/>
      <c r="D130" s="239"/>
      <c r="E130" s="231"/>
      <c r="F130" s="231"/>
      <c r="G130" s="231"/>
      <c r="H130" s="231"/>
      <c r="J130" s="232">
        <f t="shared" si="116"/>
        <v>56</v>
      </c>
      <c r="K130" s="232">
        <f t="shared" ref="K130" si="131">SUM(P130,U130,Z130,AE130)</f>
        <v>0</v>
      </c>
      <c r="L130" s="236"/>
      <c r="M130" s="232">
        <f t="shared" ref="M130:M132" si="132">SUM(R130,W130,AB130,AG130)</f>
        <v>0</v>
      </c>
      <c r="O130" s="232">
        <v>16</v>
      </c>
      <c r="P130" s="232"/>
      <c r="Q130" s="236"/>
      <c r="R130" s="232"/>
      <c r="T130" s="232">
        <v>16</v>
      </c>
      <c r="U130" s="232"/>
      <c r="V130" s="236"/>
      <c r="W130" s="232"/>
      <c r="Y130" s="232">
        <v>16</v>
      </c>
      <c r="Z130" s="232"/>
      <c r="AA130" s="236"/>
      <c r="AB130" s="232"/>
      <c r="AD130" s="232">
        <v>8</v>
      </c>
      <c r="AE130" s="232"/>
      <c r="AF130" s="236"/>
      <c r="AG130" s="232"/>
      <c r="AH130" s="232"/>
      <c r="AJ130" s="232">
        <f t="shared" si="119"/>
        <v>56</v>
      </c>
      <c r="AK130" s="232">
        <f t="shared" ref="AK130" si="133">SUM(AP130,AU130,AZ130,BE130)</f>
        <v>0</v>
      </c>
      <c r="AL130" s="236"/>
      <c r="AM130" s="232">
        <f t="shared" si="113"/>
        <v>0</v>
      </c>
      <c r="AN130" s="208"/>
      <c r="AO130" s="232"/>
      <c r="AP130" s="232"/>
      <c r="AQ130" s="236"/>
      <c r="AR130" s="232"/>
      <c r="AT130" s="232">
        <v>40</v>
      </c>
      <c r="AU130" s="232"/>
      <c r="AV130" s="236"/>
      <c r="AW130" s="232"/>
      <c r="AY130" s="232">
        <v>16</v>
      </c>
      <c r="AZ130" s="232"/>
      <c r="BA130" s="236"/>
      <c r="BB130" s="232"/>
      <c r="BD130" s="232"/>
      <c r="BE130" s="232"/>
      <c r="BF130" s="236"/>
      <c r="BG130" s="232"/>
      <c r="BH130" s="232"/>
      <c r="BI130" s="232"/>
      <c r="BL130" s="232">
        <f t="shared" si="122"/>
        <v>32</v>
      </c>
      <c r="BM130" s="232">
        <f t="shared" ref="BM130" si="134">SUM(BR130,BW130,CB130,CG130)</f>
        <v>0</v>
      </c>
      <c r="BN130" s="236"/>
      <c r="BO130" s="232">
        <f t="shared" si="115"/>
        <v>0</v>
      </c>
      <c r="BP130" s="208"/>
      <c r="BQ130" s="232"/>
      <c r="BR130" s="232"/>
      <c r="BS130" s="236"/>
      <c r="BT130" s="232"/>
      <c r="BV130" s="232">
        <v>16</v>
      </c>
      <c r="BW130" s="232"/>
      <c r="BX130" s="236"/>
      <c r="BY130" s="232"/>
      <c r="CA130" s="232">
        <v>16</v>
      </c>
      <c r="CB130" s="232"/>
      <c r="CC130" s="236"/>
      <c r="CD130" s="232"/>
      <c r="CF130" s="232"/>
      <c r="CG130" s="232"/>
      <c r="CH130" s="236"/>
      <c r="CI130" s="232"/>
      <c r="CJ130" s="231"/>
      <c r="CK130" s="232">
        <f t="shared" ref="CK130" si="135">SUM(CP130,CU130,CZ130,DE130)</f>
        <v>0</v>
      </c>
      <c r="CL130" s="232">
        <f t="shared" ref="CL130" si="136">SUM(CQ130,CV130,DA130,DF130)</f>
        <v>0</v>
      </c>
      <c r="CM130" s="236"/>
      <c r="CN130" s="232">
        <f t="shared" ref="CN130" si="137">SUM(CS130,CX130,DC130,DH130)</f>
        <v>0</v>
      </c>
      <c r="CP130" s="232"/>
      <c r="CQ130" s="232"/>
      <c r="CR130" s="236"/>
      <c r="CS130" s="232"/>
      <c r="CU130" s="232"/>
      <c r="CV130" s="232"/>
      <c r="CW130" s="236"/>
      <c r="CX130" s="232"/>
      <c r="CZ130" s="232"/>
      <c r="DA130" s="232"/>
      <c r="DB130" s="236"/>
      <c r="DC130" s="232"/>
      <c r="DE130" s="232"/>
      <c r="DF130" s="232"/>
      <c r="DG130" s="236"/>
      <c r="DH130" s="232"/>
      <c r="DJ130" s="232">
        <f t="shared" ref="DJ130" si="138">SUM(J130,AJ130,BL130,CK130)</f>
        <v>144</v>
      </c>
      <c r="DK130" s="232">
        <f t="shared" ref="DK130" si="139">SUM(K130,AK130,BM130,CL130)</f>
        <v>0</v>
      </c>
      <c r="DL130" s="236"/>
      <c r="DM130" s="232">
        <f t="shared" ref="DM130" si="140">SUM(M130,AM130,BO130,CN130)</f>
        <v>0</v>
      </c>
    </row>
    <row r="131" spans="1:117" s="208" customFormat="1" x14ac:dyDescent="0.3">
      <c r="D131" s="218"/>
      <c r="J131" s="251"/>
      <c r="K131" s="251"/>
      <c r="L131" s="251"/>
      <c r="M131" s="251"/>
      <c r="O131" s="251"/>
      <c r="P131" s="251"/>
      <c r="Q131" s="251"/>
      <c r="R131" s="251"/>
      <c r="T131" s="251"/>
      <c r="U131" s="251"/>
      <c r="V131" s="251"/>
      <c r="W131" s="251"/>
      <c r="Y131" s="251"/>
      <c r="Z131" s="251"/>
      <c r="AA131" s="251"/>
      <c r="AB131" s="251"/>
      <c r="AD131" s="251"/>
      <c r="AE131" s="251"/>
      <c r="AF131" s="251"/>
      <c r="AG131" s="251"/>
      <c r="AH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T131" s="251"/>
      <c r="AU131" s="251"/>
      <c r="AV131" s="251"/>
      <c r="AW131" s="251"/>
      <c r="AY131" s="251"/>
      <c r="AZ131" s="251"/>
      <c r="BA131" s="251"/>
      <c r="BB131" s="251"/>
      <c r="BD131" s="251"/>
      <c r="BE131" s="251"/>
      <c r="BF131" s="251"/>
      <c r="BG131" s="251"/>
      <c r="BH131" s="251"/>
      <c r="BI131" s="251"/>
      <c r="BL131" s="251"/>
      <c r="BM131" s="251"/>
      <c r="BN131" s="251"/>
      <c r="BO131" s="251"/>
      <c r="BP131" s="251"/>
      <c r="BQ131" s="251"/>
      <c r="BR131" s="251"/>
      <c r="BS131" s="251"/>
      <c r="BT131" s="251"/>
      <c r="BV131" s="251"/>
      <c r="BW131" s="251"/>
      <c r="BX131" s="251"/>
      <c r="BY131" s="251"/>
      <c r="CA131" s="251"/>
      <c r="CB131" s="251"/>
      <c r="CC131" s="251"/>
      <c r="CD131" s="251"/>
      <c r="CF131" s="251"/>
      <c r="CG131" s="251"/>
      <c r="CH131" s="251"/>
      <c r="CI131" s="251"/>
      <c r="CK131" s="251"/>
      <c r="CL131" s="251"/>
      <c r="CM131" s="251"/>
      <c r="CN131" s="251"/>
      <c r="CP131" s="251"/>
      <c r="CQ131" s="251"/>
      <c r="CR131" s="251"/>
      <c r="CS131" s="251"/>
      <c r="CU131" s="251"/>
      <c r="CV131" s="251"/>
      <c r="CW131" s="251"/>
      <c r="CX131" s="251"/>
      <c r="CZ131" s="251"/>
      <c r="DA131" s="251"/>
      <c r="DB131" s="251"/>
      <c r="DC131" s="251"/>
      <c r="DE131" s="251"/>
      <c r="DF131" s="251"/>
      <c r="DG131" s="251"/>
      <c r="DH131" s="251"/>
      <c r="DJ131" s="251"/>
      <c r="DK131" s="251"/>
      <c r="DL131" s="251"/>
      <c r="DM131" s="251"/>
    </row>
    <row r="132" spans="1:117" s="211" customFormat="1" x14ac:dyDescent="0.3">
      <c r="A132" s="304" t="s">
        <v>145</v>
      </c>
      <c r="B132" s="305"/>
      <c r="C132" s="217"/>
      <c r="D132" s="306"/>
      <c r="E132" s="305"/>
      <c r="F132" s="305"/>
      <c r="G132" s="305"/>
      <c r="H132" s="305"/>
      <c r="I132" s="217"/>
      <c r="J132" s="307">
        <f>SUM(J17:J131)</f>
        <v>778</v>
      </c>
      <c r="K132" s="308">
        <f>SUM(K17:K131)</f>
        <v>320</v>
      </c>
      <c r="L132" s="308">
        <f>SUM(L17:L131)</f>
        <v>0</v>
      </c>
      <c r="M132" s="232">
        <f t="shared" si="132"/>
        <v>0</v>
      </c>
      <c r="N132" s="217"/>
      <c r="O132" s="309">
        <f>SUM(O17:O131)-O84</f>
        <v>244</v>
      </c>
      <c r="P132" s="308">
        <f>SUM(P17:P131)</f>
        <v>0</v>
      </c>
      <c r="Q132" s="308">
        <f>SUM(Q17:Q131)</f>
        <v>0</v>
      </c>
      <c r="R132" s="308">
        <f>SUM(R17:R131)</f>
        <v>0</v>
      </c>
      <c r="S132" s="217"/>
      <c r="T132" s="309">
        <f>SUM(T17:T131)-T84</f>
        <v>176</v>
      </c>
      <c r="U132" s="308">
        <f>SUM(U17:U131)</f>
        <v>144</v>
      </c>
      <c r="V132" s="308">
        <f>SUM(V17:V131)</f>
        <v>0</v>
      </c>
      <c r="W132" s="308">
        <f>SUM(W17:W131)</f>
        <v>0</v>
      </c>
      <c r="X132" s="217"/>
      <c r="Y132" s="309">
        <f>SUM(Y17:Y131)-Y84</f>
        <v>131</v>
      </c>
      <c r="Z132" s="308">
        <f>SUM(Z17:Z131)</f>
        <v>0</v>
      </c>
      <c r="AA132" s="308">
        <f>SUM(AA17:AA131)</f>
        <v>0</v>
      </c>
      <c r="AB132" s="308">
        <f>SUM(AB17:AB131)</f>
        <v>0</v>
      </c>
      <c r="AC132" s="210"/>
      <c r="AD132" s="309">
        <f>SUM(AD17:AD131)-AD84</f>
        <v>224</v>
      </c>
      <c r="AE132" s="308">
        <f>SUM(AE17:AE131)</f>
        <v>176</v>
      </c>
      <c r="AF132" s="308">
        <f>SUM(AF17:AF131)</f>
        <v>0</v>
      </c>
      <c r="AG132" s="308">
        <f>SUM(AG17:AG131)</f>
        <v>0</v>
      </c>
      <c r="AH132" s="310"/>
      <c r="AI132" s="210"/>
      <c r="AJ132" s="308">
        <f>SUM(AJ17:AJ131)</f>
        <v>634</v>
      </c>
      <c r="AK132" s="308">
        <f>SUM(AK17:AK131)</f>
        <v>480</v>
      </c>
      <c r="AL132" s="308">
        <f>SUM(AL17:AL131)</f>
        <v>1</v>
      </c>
      <c r="AM132" s="308">
        <f t="shared" ref="AM132" si="141">SUM(AR132,AW132,BB132,BG132)</f>
        <v>0</v>
      </c>
      <c r="AN132" s="310"/>
      <c r="AO132" s="309">
        <f>SUM(AO17:AO131)</f>
        <v>161</v>
      </c>
      <c r="AP132" s="308">
        <f>SUM(AP17:AP131)</f>
        <v>200</v>
      </c>
      <c r="AQ132" s="308">
        <f>SUM(AQ17:AQ131)</f>
        <v>0</v>
      </c>
      <c r="AR132" s="308">
        <f>SUM(AR17:AR131)</f>
        <v>0</v>
      </c>
      <c r="AS132" s="217"/>
      <c r="AT132" s="309">
        <f>SUM(AT17:AT131)</f>
        <v>294.55555555555554</v>
      </c>
      <c r="AU132" s="308">
        <f>SUM(AU17:AU131)</f>
        <v>0</v>
      </c>
      <c r="AV132" s="308">
        <f>SUM(AV17:AV131)</f>
        <v>0</v>
      </c>
      <c r="AW132" s="308">
        <f>SUM(AW17:AW131)</f>
        <v>0</v>
      </c>
      <c r="AX132" s="217"/>
      <c r="AY132" s="309">
        <f>SUM(AY17:AY131)</f>
        <v>159</v>
      </c>
      <c r="AZ132" s="308">
        <f>SUM(AZ17:AZ131)</f>
        <v>200</v>
      </c>
      <c r="BA132" s="308">
        <f>SUM(BA17:BA131)</f>
        <v>0</v>
      </c>
      <c r="BB132" s="308">
        <f>SUM(BB17:BB131)</f>
        <v>0</v>
      </c>
      <c r="BC132" s="210"/>
      <c r="BD132" s="309">
        <f>SUM(BD17:BD131)</f>
        <v>107</v>
      </c>
      <c r="BE132" s="308">
        <f>SUM(BE17:BE131)</f>
        <v>80</v>
      </c>
      <c r="BF132" s="308">
        <f>SUM(BF17:BF131)</f>
        <v>1</v>
      </c>
      <c r="BG132" s="308">
        <f>SUM(BG17:BG131)</f>
        <v>0</v>
      </c>
      <c r="BH132" s="310"/>
      <c r="BI132" s="310"/>
      <c r="BJ132" s="210"/>
      <c r="BK132" s="210"/>
      <c r="BL132" s="308">
        <f>SUM(BL17:BL131)</f>
        <v>584</v>
      </c>
      <c r="BM132" s="308">
        <f>SUM(BM17:BM131)</f>
        <v>568</v>
      </c>
      <c r="BN132" s="308">
        <f>SUM(BN17:BN131)</f>
        <v>14</v>
      </c>
      <c r="BO132" s="308">
        <f t="shared" ref="BO132" si="142">SUM(BT132,BY132,CD132,CI132)</f>
        <v>0</v>
      </c>
      <c r="BP132" s="310"/>
      <c r="BQ132" s="309">
        <f>SUM(BQ17:BQ131)</f>
        <v>143</v>
      </c>
      <c r="BR132" s="308">
        <f>SUM(BR17:BR131)</f>
        <v>192</v>
      </c>
      <c r="BS132" s="308">
        <f>SUM(BS17:BS131)</f>
        <v>0</v>
      </c>
      <c r="BT132" s="308">
        <f>SUM(BT17:BT131)</f>
        <v>0</v>
      </c>
      <c r="BU132" s="217"/>
      <c r="BV132" s="309">
        <f>SUM(BV17:BV131)</f>
        <v>265</v>
      </c>
      <c r="BW132" s="308">
        <f>SUM(BW17:BW131)</f>
        <v>152</v>
      </c>
      <c r="BX132" s="308">
        <f>SUM(BX17:BX131)</f>
        <v>4</v>
      </c>
      <c r="BY132" s="308">
        <f>SUM(BY17:BY131)</f>
        <v>0</v>
      </c>
      <c r="BZ132" s="217"/>
      <c r="CA132" s="309">
        <f>SUM(CA17:CA131)</f>
        <v>197.22222222222223</v>
      </c>
      <c r="CB132" s="308">
        <f>SUM(CB17:CB131)</f>
        <v>224</v>
      </c>
      <c r="CC132" s="308">
        <f>SUM(CC17:CC131)</f>
        <v>10</v>
      </c>
      <c r="CD132" s="308">
        <f>SUM(CD17:CD131)</f>
        <v>0</v>
      </c>
      <c r="CE132" s="210"/>
      <c r="CF132" s="309">
        <f>SUM(CF17:CF131)</f>
        <v>0</v>
      </c>
      <c r="CG132" s="308">
        <f>SUM(CG17:CG131)</f>
        <v>0</v>
      </c>
      <c r="CH132" s="308">
        <f>SUM(CH17:CH131)</f>
        <v>0</v>
      </c>
      <c r="CI132" s="308">
        <f>SUM(CI17:CI131)</f>
        <v>0</v>
      </c>
      <c r="CJ132" s="210"/>
      <c r="CK132" s="308">
        <f>SUM(CK17:CK131)</f>
        <v>0</v>
      </c>
      <c r="CL132" s="308">
        <f>SUM(CL17:CL131)</f>
        <v>0</v>
      </c>
      <c r="CM132" s="308">
        <f>SUM(CM17:CM131)</f>
        <v>0</v>
      </c>
      <c r="CN132" s="308">
        <f t="shared" ref="CN132" si="143">SUM(CS132,CX132,DC132,DH132)</f>
        <v>0</v>
      </c>
      <c r="CP132" s="309">
        <f>SUM(CP17:CP131)</f>
        <v>0</v>
      </c>
      <c r="CQ132" s="308">
        <f>SUM(CQ17:CQ131)</f>
        <v>0</v>
      </c>
      <c r="CR132" s="308">
        <f>SUM(CR17:CR131)</f>
        <v>0</v>
      </c>
      <c r="CS132" s="308">
        <f>SUM(CS17:CS131)</f>
        <v>0</v>
      </c>
      <c r="CT132" s="217"/>
      <c r="CU132" s="309">
        <f>SUM(CU17:CU131)</f>
        <v>0</v>
      </c>
      <c r="CV132" s="308">
        <f>SUM(CV17:CV131)</f>
        <v>0</v>
      </c>
      <c r="CW132" s="308">
        <f>SUM(CW17:CW131)</f>
        <v>0</v>
      </c>
      <c r="CX132" s="308">
        <f>SUM(CX17:CX131)</f>
        <v>0</v>
      </c>
      <c r="CY132" s="217"/>
      <c r="CZ132" s="309">
        <f>SUM(CZ17:CZ131)</f>
        <v>0</v>
      </c>
      <c r="DA132" s="308">
        <f>SUM(DA17:DA131)</f>
        <v>0</v>
      </c>
      <c r="DB132" s="308">
        <f>SUM(DB17:DB131)</f>
        <v>0</v>
      </c>
      <c r="DC132" s="308">
        <f>SUM(DC17:DC131)</f>
        <v>0</v>
      </c>
      <c r="DD132" s="210"/>
      <c r="DE132" s="309">
        <f>SUM(DE17:DE131)</f>
        <v>0</v>
      </c>
      <c r="DF132" s="308">
        <f>SUM(DF17:DF131)</f>
        <v>0</v>
      </c>
      <c r="DG132" s="308">
        <f>SUM(DG17:DG131)</f>
        <v>0</v>
      </c>
      <c r="DH132" s="308">
        <f>SUM(DH17:DH131)</f>
        <v>0</v>
      </c>
      <c r="DI132" s="210"/>
      <c r="DJ132" s="308">
        <f>SUM(DJ17:DJ131)</f>
        <v>1983</v>
      </c>
      <c r="DK132" s="308">
        <f>SUM(DK17:DK131)</f>
        <v>1368</v>
      </c>
      <c r="DL132" s="308">
        <f>SUM(DL17:DL131)</f>
        <v>15</v>
      </c>
      <c r="DM132" s="308">
        <f>SUM(DM17:DM130)</f>
        <v>0</v>
      </c>
    </row>
    <row r="134" spans="1:117" x14ac:dyDescent="0.3">
      <c r="A134" s="311" t="s">
        <v>146</v>
      </c>
      <c r="B134" s="305"/>
      <c r="J134" s="417" t="s">
        <v>181</v>
      </c>
      <c r="K134" s="418"/>
      <c r="L134" s="419"/>
      <c r="M134" s="308">
        <f>SUM(J132:M132)</f>
        <v>1098</v>
      </c>
      <c r="O134" s="417" t="s">
        <v>180</v>
      </c>
      <c r="P134" s="418"/>
      <c r="Q134" s="419"/>
      <c r="R134" s="308">
        <f>SUM(O132:R132)</f>
        <v>244</v>
      </c>
      <c r="T134" s="417" t="s">
        <v>180</v>
      </c>
      <c r="U134" s="418"/>
      <c r="V134" s="419"/>
      <c r="W134" s="308">
        <f>SUM(T132:W132)</f>
        <v>320</v>
      </c>
      <c r="Y134" s="417" t="s">
        <v>180</v>
      </c>
      <c r="Z134" s="418"/>
      <c r="AA134" s="419"/>
      <c r="AB134" s="308">
        <f>SUM(Y132:AB132)</f>
        <v>131</v>
      </c>
      <c r="AD134" s="417" t="s">
        <v>180</v>
      </c>
      <c r="AE134" s="418"/>
      <c r="AF134" s="419"/>
      <c r="AG134" s="308">
        <f>SUM(AD132:AG132)</f>
        <v>400</v>
      </c>
      <c r="AH134" s="310"/>
      <c r="AJ134" s="417" t="s">
        <v>181</v>
      </c>
      <c r="AK134" s="418"/>
      <c r="AL134" s="419"/>
      <c r="AM134" s="308">
        <f>SUM(AJ132:AM132)</f>
        <v>1115</v>
      </c>
      <c r="AN134" s="310"/>
      <c r="AO134" s="417" t="s">
        <v>180</v>
      </c>
      <c r="AP134" s="418"/>
      <c r="AQ134" s="419"/>
      <c r="AR134" s="308">
        <f>+AO132+AP132+AQ132+AR132</f>
        <v>361</v>
      </c>
      <c r="AT134" s="417" t="s">
        <v>180</v>
      </c>
      <c r="AU134" s="418"/>
      <c r="AV134" s="419"/>
      <c r="AW134" s="308">
        <f>+AT132+AU132+AV132+AW132</f>
        <v>294.55555555555554</v>
      </c>
      <c r="AY134" s="417" t="s">
        <v>180</v>
      </c>
      <c r="AZ134" s="418"/>
      <c r="BA134" s="419"/>
      <c r="BB134" s="308">
        <f>+AY132+AZ132+BA132+BB132</f>
        <v>359</v>
      </c>
      <c r="BD134" s="417" t="s">
        <v>180</v>
      </c>
      <c r="BE134" s="418"/>
      <c r="BF134" s="419"/>
      <c r="BG134" s="308">
        <f>+BD132+BE132+BF132+BG132</f>
        <v>188</v>
      </c>
      <c r="BH134" s="310"/>
      <c r="BI134" s="310"/>
      <c r="BL134" s="417" t="s">
        <v>181</v>
      </c>
      <c r="BM134" s="418"/>
      <c r="BN134" s="419"/>
      <c r="BO134" s="308">
        <f>SUM(BL132:BO132)</f>
        <v>1166</v>
      </c>
      <c r="BP134" s="310"/>
      <c r="BQ134" s="417" t="s">
        <v>180</v>
      </c>
      <c r="BR134" s="418"/>
      <c r="BS134" s="419"/>
      <c r="BT134" s="308">
        <f>SUM(BQ132:BT132)</f>
        <v>335</v>
      </c>
      <c r="BV134" s="417" t="s">
        <v>180</v>
      </c>
      <c r="BW134" s="418"/>
      <c r="BX134" s="419"/>
      <c r="BY134" s="308">
        <f>SUM(BV132:BY132)</f>
        <v>421</v>
      </c>
      <c r="CA134" s="417" t="s">
        <v>180</v>
      </c>
      <c r="CB134" s="418"/>
      <c r="CC134" s="419"/>
      <c r="CD134" s="308">
        <f>SUM(CA132:CD132)</f>
        <v>431.22222222222223</v>
      </c>
      <c r="CF134" s="417" t="s">
        <v>180</v>
      </c>
      <c r="CG134" s="418"/>
      <c r="CH134" s="419"/>
      <c r="CI134" s="308">
        <f>SUM(CF132:CI132)</f>
        <v>0</v>
      </c>
      <c r="CK134" s="417" t="s">
        <v>182</v>
      </c>
      <c r="CL134" s="418"/>
      <c r="CM134" s="419"/>
      <c r="CN134" s="308">
        <f>SUM(CK132:CN132)</f>
        <v>0</v>
      </c>
      <c r="CP134" s="417" t="s">
        <v>180</v>
      </c>
      <c r="CQ134" s="418"/>
      <c r="CR134" s="419"/>
      <c r="CS134" s="308">
        <f>SUM(CP132:CS132)</f>
        <v>0</v>
      </c>
      <c r="CU134" s="417" t="s">
        <v>180</v>
      </c>
      <c r="CV134" s="418"/>
      <c r="CW134" s="419"/>
      <c r="CX134" s="308">
        <f>SUM(CU132:CX132)</f>
        <v>0</v>
      </c>
      <c r="CZ134" s="417" t="s">
        <v>180</v>
      </c>
      <c r="DA134" s="418"/>
      <c r="DB134" s="419"/>
      <c r="DC134" s="308">
        <f>SUM(CZ132:DC132)</f>
        <v>0</v>
      </c>
      <c r="DE134" s="417" t="s">
        <v>180</v>
      </c>
      <c r="DF134" s="418"/>
      <c r="DG134" s="419"/>
      <c r="DH134" s="308">
        <f>SUM(DE132:DH132)</f>
        <v>0</v>
      </c>
      <c r="DJ134" s="417" t="s">
        <v>182</v>
      </c>
      <c r="DK134" s="418"/>
      <c r="DL134" s="419"/>
      <c r="DM134" s="308">
        <f>SUM(DJ132:DM132)</f>
        <v>3366</v>
      </c>
    </row>
    <row r="137" spans="1:117" x14ac:dyDescent="0.3">
      <c r="A137" s="211" t="s">
        <v>24</v>
      </c>
      <c r="B137" s="211"/>
      <c r="D137" s="393" t="str">
        <f>Examenprogramma!$B$36</f>
        <v>11 juli 2019</v>
      </c>
      <c r="E137" s="393"/>
      <c r="F137" s="393"/>
      <c r="G137" s="393"/>
      <c r="H137" s="393"/>
      <c r="J137" s="208"/>
      <c r="K137" s="208"/>
      <c r="L137" s="208"/>
      <c r="M137" s="208"/>
      <c r="O137" s="208"/>
      <c r="P137" s="208"/>
      <c r="Q137" s="208"/>
      <c r="R137" s="208"/>
      <c r="T137" s="208"/>
      <c r="U137" s="208"/>
      <c r="V137" s="208"/>
      <c r="W137" s="208"/>
      <c r="AO137" s="208"/>
      <c r="AP137" s="208"/>
      <c r="AQ137" s="208"/>
      <c r="AR137" s="208"/>
      <c r="AT137" s="208"/>
      <c r="AU137" s="208"/>
      <c r="AV137" s="208"/>
      <c r="AW137" s="208"/>
      <c r="BQ137" s="208"/>
      <c r="BR137" s="208"/>
      <c r="BS137" s="208"/>
      <c r="BT137" s="208"/>
      <c r="BV137" s="208"/>
      <c r="BW137" s="208"/>
      <c r="BX137" s="208"/>
      <c r="BY137" s="208"/>
      <c r="CP137" s="208"/>
      <c r="CQ137" s="208"/>
      <c r="CR137" s="208"/>
      <c r="CS137" s="208"/>
      <c r="CU137" s="208"/>
      <c r="CV137" s="208"/>
      <c r="CW137" s="208"/>
      <c r="CX137" s="208"/>
    </row>
    <row r="138" spans="1:117" x14ac:dyDescent="0.3">
      <c r="A138" s="211" t="s">
        <v>25</v>
      </c>
      <c r="B138" s="211"/>
      <c r="D138" s="394" t="str">
        <f>Examenprogramma!$B$37</f>
        <v>Maasland</v>
      </c>
      <c r="E138" s="394"/>
      <c r="F138" s="394"/>
      <c r="G138" s="394"/>
      <c r="H138" s="394"/>
      <c r="J138" s="208"/>
      <c r="K138" s="208"/>
      <c r="L138" s="208"/>
      <c r="M138" s="208"/>
      <c r="O138" s="208"/>
      <c r="P138" s="208"/>
      <c r="Q138" s="208"/>
      <c r="R138" s="208"/>
      <c r="T138" s="208"/>
      <c r="U138" s="208"/>
      <c r="V138" s="208"/>
      <c r="W138" s="208"/>
      <c r="AO138" s="208"/>
      <c r="AP138" s="208"/>
      <c r="AQ138" s="208"/>
      <c r="AR138" s="208"/>
      <c r="AT138" s="208"/>
      <c r="AU138" s="208"/>
      <c r="AV138" s="208"/>
      <c r="AW138" s="208"/>
      <c r="BQ138" s="208"/>
      <c r="BR138" s="208"/>
      <c r="BS138" s="208"/>
      <c r="BT138" s="208"/>
      <c r="BV138" s="208"/>
      <c r="BW138" s="208"/>
      <c r="BX138" s="208"/>
      <c r="BY138" s="208"/>
      <c r="CP138" s="208"/>
      <c r="CQ138" s="208"/>
      <c r="CR138" s="208"/>
      <c r="CS138" s="208"/>
      <c r="CU138" s="208"/>
      <c r="CV138" s="208"/>
      <c r="CW138" s="208"/>
      <c r="CX138" s="208"/>
    </row>
    <row r="139" spans="1:117" x14ac:dyDescent="0.3">
      <c r="A139" s="211" t="s">
        <v>21</v>
      </c>
      <c r="B139" s="211"/>
      <c r="D139" s="397" t="str">
        <f>Examenprogramma!$B$38</f>
        <v>A. Reijm</v>
      </c>
      <c r="E139" s="397"/>
      <c r="F139" s="397"/>
      <c r="G139" s="397"/>
      <c r="H139" s="397"/>
      <c r="J139" s="208"/>
      <c r="K139" s="208"/>
      <c r="L139" s="208"/>
      <c r="M139" s="208"/>
      <c r="O139" s="208"/>
      <c r="P139" s="208"/>
      <c r="Q139" s="208"/>
      <c r="R139" s="208"/>
      <c r="T139" s="208"/>
      <c r="U139" s="208"/>
      <c r="V139" s="208"/>
      <c r="W139" s="208"/>
      <c r="AO139" s="208"/>
      <c r="AP139" s="208"/>
      <c r="AQ139" s="208"/>
      <c r="AR139" s="208"/>
      <c r="AT139" s="208"/>
      <c r="AU139" s="208"/>
      <c r="AV139" s="208"/>
      <c r="AW139" s="208"/>
      <c r="BQ139" s="208"/>
      <c r="BR139" s="208"/>
      <c r="BS139" s="208"/>
      <c r="BT139" s="208"/>
      <c r="BV139" s="208"/>
      <c r="BW139" s="208"/>
      <c r="BX139" s="208"/>
      <c r="BY139" s="208"/>
      <c r="CP139" s="208"/>
      <c r="CQ139" s="208"/>
      <c r="CR139" s="208"/>
      <c r="CS139" s="208"/>
      <c r="CU139" s="208"/>
      <c r="CV139" s="208"/>
      <c r="CW139" s="208"/>
      <c r="CX139" s="208"/>
    </row>
    <row r="153" spans="4:4" x14ac:dyDescent="0.3">
      <c r="D153" s="240"/>
    </row>
  </sheetData>
  <mergeCells count="137">
    <mergeCell ref="D7:G7"/>
    <mergeCell ref="D8:G8"/>
    <mergeCell ref="D9:G9"/>
    <mergeCell ref="D3:G3"/>
    <mergeCell ref="D4:G4"/>
    <mergeCell ref="D5:G5"/>
    <mergeCell ref="D6:G6"/>
    <mergeCell ref="DM13:DM14"/>
    <mergeCell ref="CP134:CR134"/>
    <mergeCell ref="CU134:CW134"/>
    <mergeCell ref="CZ134:DB134"/>
    <mergeCell ref="DE134:DG134"/>
    <mergeCell ref="DJ134:DL134"/>
    <mergeCell ref="CP12:CR12"/>
    <mergeCell ref="CU12:CW12"/>
    <mergeCell ref="CZ12:DB12"/>
    <mergeCell ref="DE12:DG12"/>
    <mergeCell ref="DJ12:DL12"/>
    <mergeCell ref="CP13:CP14"/>
    <mergeCell ref="CQ13:CQ14"/>
    <mergeCell ref="CR13:CR14"/>
    <mergeCell ref="CS13:CS14"/>
    <mergeCell ref="CU13:CU14"/>
    <mergeCell ref="CV13:CV14"/>
    <mergeCell ref="DB13:DB14"/>
    <mergeCell ref="DC13:DC14"/>
    <mergeCell ref="DE13:DE14"/>
    <mergeCell ref="CK134:CM134"/>
    <mergeCell ref="B12:B14"/>
    <mergeCell ref="BL134:BN134"/>
    <mergeCell ref="BQ134:BS134"/>
    <mergeCell ref="BV134:BX134"/>
    <mergeCell ref="CA134:CC134"/>
    <mergeCell ref="CF134:CH134"/>
    <mergeCell ref="AJ134:AL134"/>
    <mergeCell ref="AO134:AQ134"/>
    <mergeCell ref="AT134:AV134"/>
    <mergeCell ref="AY134:BA134"/>
    <mergeCell ref="BD134:BF134"/>
    <mergeCell ref="J134:L134"/>
    <mergeCell ref="O134:Q134"/>
    <mergeCell ref="T134:V134"/>
    <mergeCell ref="Y134:AA134"/>
    <mergeCell ref="AD134:AF134"/>
    <mergeCell ref="AY12:BA12"/>
    <mergeCell ref="CN13:CN14"/>
    <mergeCell ref="AG13:AG14"/>
    <mergeCell ref="Z13:Z14"/>
    <mergeCell ref="DF13:DF14"/>
    <mergeCell ref="DG13:DG14"/>
    <mergeCell ref="DH13:DH14"/>
    <mergeCell ref="DJ13:DJ14"/>
    <mergeCell ref="DK13:DK14"/>
    <mergeCell ref="DL13:DL14"/>
    <mergeCell ref="D10:G10"/>
    <mergeCell ref="D11:G11"/>
    <mergeCell ref="BQ12:BS12"/>
    <mergeCell ref="BV12:BX12"/>
    <mergeCell ref="CA12:CC12"/>
    <mergeCell ref="CF12:CH12"/>
    <mergeCell ref="BR13:BR14"/>
    <mergeCell ref="BS13:BS14"/>
    <mergeCell ref="BT13:BT14"/>
    <mergeCell ref="BW13:BW14"/>
    <mergeCell ref="BX13:BX14"/>
    <mergeCell ref="BY13:BY14"/>
    <mergeCell ref="CB13:CB14"/>
    <mergeCell ref="CC13:CC14"/>
    <mergeCell ref="CW13:CW14"/>
    <mergeCell ref="CX13:CX14"/>
    <mergeCell ref="CZ13:CZ14"/>
    <mergeCell ref="DA13:DA14"/>
    <mergeCell ref="A13:A14"/>
    <mergeCell ref="Q13:Q14"/>
    <mergeCell ref="R13:R14"/>
    <mergeCell ref="T12:V12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P13:P14"/>
    <mergeCell ref="D12:D14"/>
    <mergeCell ref="J13:J14"/>
    <mergeCell ref="O13:O14"/>
    <mergeCell ref="T13:T14"/>
    <mergeCell ref="D139:H139"/>
    <mergeCell ref="BL12:BN12"/>
    <mergeCell ref="AJ12:AL12"/>
    <mergeCell ref="AD12:AF12"/>
    <mergeCell ref="Y12:AA12"/>
    <mergeCell ref="AA13:AA14"/>
    <mergeCell ref="AF13:AF14"/>
    <mergeCell ref="AL13:AL14"/>
    <mergeCell ref="BN13:BN14"/>
    <mergeCell ref="BL13:BL14"/>
    <mergeCell ref="BM13:BM14"/>
    <mergeCell ref="AO12:AQ12"/>
    <mergeCell ref="AT12:AV12"/>
    <mergeCell ref="AM13:AM14"/>
    <mergeCell ref="J12:L12"/>
    <mergeCell ref="BD12:BF12"/>
    <mergeCell ref="AB13:AB14"/>
    <mergeCell ref="AE13:AE14"/>
    <mergeCell ref="BF13:BF14"/>
    <mergeCell ref="BG13:BG14"/>
    <mergeCell ref="AP13:AP14"/>
    <mergeCell ref="AQ13:AQ14"/>
    <mergeCell ref="AU13:AU14"/>
    <mergeCell ref="AV13:AV14"/>
    <mergeCell ref="Y13:Y14"/>
    <mergeCell ref="AD13:AD14"/>
    <mergeCell ref="CK12:CM12"/>
    <mergeCell ref="CK13:CK14"/>
    <mergeCell ref="CL13:CL14"/>
    <mergeCell ref="CM13:CM14"/>
    <mergeCell ref="AK13:AK14"/>
    <mergeCell ref="D137:H137"/>
    <mergeCell ref="D138:H138"/>
    <mergeCell ref="CJ12:CJ14"/>
    <mergeCell ref="BO13:BO14"/>
    <mergeCell ref="CG13:CG14"/>
    <mergeCell ref="CH13:CH14"/>
    <mergeCell ref="CI13:CI14"/>
    <mergeCell ref="CD13:CD14"/>
    <mergeCell ref="AW13:AW14"/>
    <mergeCell ref="AZ13:AZ14"/>
    <mergeCell ref="BA13:BA14"/>
    <mergeCell ref="BB13:BB14"/>
    <mergeCell ref="BE13:BE14"/>
    <mergeCell ref="AR13:AR14"/>
  </mergeCells>
  <dataValidations xWindow="138" yWindow="592" count="8">
    <dataValidation type="list" allowBlank="1" showInputMessage="1" showErrorMessage="1" sqref="A110:B124" xr:uid="{00000000-0002-0000-0100-000000000000}">
      <formula1>Examinering</formula1>
    </dataValidation>
    <dataValidation type="list" allowBlank="1" showInputMessage="1" showErrorMessage="1" prompt="Selecteer het examenonderdeel" sqref="A109:B109" xr:uid="{00000000-0002-0000-0100-000001000000}">
      <formula1>Examinering</formula1>
    </dataValidation>
    <dataValidation type="list" allowBlank="1" showErrorMessage="1" prompt="Selecteer het examenonderdeel" sqref="I87:I95 I82:I84 D73:H73 I127:I130 I29:I73" xr:uid="{00000000-0002-0000-0100-000002000000}">
      <formula1>Examinering</formula1>
    </dataValidation>
    <dataValidation allowBlank="1" showInputMessage="1" showErrorMessage="1" prompt="Selecteer het examenonderdeel" sqref="A98:B98" xr:uid="{00000000-0002-0000-0100-000003000000}"/>
    <dataValidation allowBlank="1" showErrorMessage="1" prompt="Selecteer het examenonderdeel" sqref="I17:I26 I75:I81" xr:uid="{00000000-0002-0000-0100-000004000000}"/>
    <dataValidation type="list" allowBlank="1" showInputMessage="1" showErrorMessage="1" sqref="D18:D19 D21:D26" xr:uid="{00000000-0002-0000-0100-000005000000}">
      <formula1>$A$12:$A$32</formula1>
    </dataValidation>
    <dataValidation type="list" allowBlank="1" showInputMessage="1" showErrorMessage="1" prompt="Selecteer het examenonderdeel" sqref="E29:H72" xr:uid="{00000000-0002-0000-0100-000006000000}">
      <formula1>$A$12:$A$32</formula1>
    </dataValidation>
    <dataValidation type="list" allowBlank="1" showErrorMessage="1" prompt="Selecteer het examenonderdeel" sqref="D98:H106 D127:H130 D20 D75:H84" xr:uid="{00000000-0002-0000-0100-000007000000}">
      <formula1>$A$12:$A$32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9" r:id="rId4" display="Beroepsgericht vak 1" xr:uid="{00000000-0004-0000-0100-000003000000}"/>
    <hyperlink ref="A31" r:id="rId5" display="Beroepsgericht vak 2" xr:uid="{00000000-0004-0000-0100-000004000000}"/>
    <hyperlink ref="A33" r:id="rId6" display="Beroepsgericht vak 3" xr:uid="{00000000-0004-0000-0100-000005000000}"/>
    <hyperlink ref="A36" r:id="rId7" display="Beroepsgericht vak 7" xr:uid="{00000000-0004-0000-0100-000006000000}"/>
    <hyperlink ref="A38" r:id="rId8" display="Beroepsgericht vak 8" xr:uid="{00000000-0004-0000-0100-000007000000}"/>
    <hyperlink ref="A39" r:id="rId9" display="Beroepsgericht vak 9" xr:uid="{00000000-0004-0000-0100-000008000000}"/>
    <hyperlink ref="A40" r:id="rId10" display="Beroepsgericht vak 10" xr:uid="{00000000-0004-0000-0100-000009000000}"/>
    <hyperlink ref="A42" r:id="rId11" display="Beroepsgericht vak 11" xr:uid="{00000000-0004-0000-0100-00000A000000}"/>
    <hyperlink ref="A43" r:id="rId12" display="Beroepsgericht vak 12" xr:uid="{00000000-0004-0000-0100-00000B000000}"/>
    <hyperlink ref="A45" r:id="rId13" display="Beroepsgericht vak 13" xr:uid="{00000000-0004-0000-0100-00000C000000}"/>
    <hyperlink ref="A76" r:id="rId14" display="Beroepsgericht vak 2" xr:uid="{00000000-0004-0000-0100-00000D000000}"/>
    <hyperlink ref="A77" r:id="rId15" display="Beroepsgericht vak 3" xr:uid="{00000000-0004-0000-0100-00000E000000}"/>
    <hyperlink ref="A78" r:id="rId16" display="Beroepsgericht vak 3" xr:uid="{00000000-0004-0000-0100-00000F000000}"/>
    <hyperlink ref="A75" r:id="rId17" display="Beroepsgericht vak 2" xr:uid="{00000000-0004-0000-0100-000010000000}"/>
    <hyperlink ref="A55" r:id="rId18" display="Beroepsgericht vak 5" xr:uid="{00000000-0004-0000-0100-000011000000}"/>
    <hyperlink ref="A54" r:id="rId19" display="Beroepsgericht vak 5" xr:uid="{00000000-0004-0000-0100-000012000000}"/>
    <hyperlink ref="A20" r:id="rId20" display="Beroepsgericht vak 2" xr:uid="{00000000-0004-0000-0100-000013000000}"/>
    <hyperlink ref="A59" r:id="rId21" display="Beroepsgericht vak 6" xr:uid="{00000000-0004-0000-0100-000014000000}"/>
  </hyperlinks>
  <pageMargins left="7.874015748031496E-2" right="7.874015748031496E-2" top="0.47244094488188981" bottom="0.47244094488188981" header="0.31496062992125984" footer="0.31496062992125984"/>
  <pageSetup paperSize="8" scale="81" orientation="portrait" cellComments="asDisplayed" r:id="rId22"/>
  <legacyDrawing r:id="rId23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InputMessage="1" showErrorMessage="1" xr:uid="{00000000-0002-0000-0100-000008000000}">
          <x14:formula1>
            <xm:f>Examenprogramma!$A$12:$A$32</xm:f>
          </x14:formula1>
          <xm:sqref>E17:H26</xm:sqref>
        </x14:dataValidation>
        <x14:dataValidation type="list" allowBlank="1" showInputMessage="1" showErrorMessage="1" prompt="Selecteer het examenonderdeel" xr:uid="{00000000-0002-0000-0100-000009000000}">
          <x14:formula1>
            <xm:f>Examenprogramma!$A$12:$A$32</xm:f>
          </x14:formula1>
          <xm:sqref>D69</xm:sqref>
        </x14:dataValidation>
        <x14:dataValidation type="list" allowBlank="1" showErrorMessage="1" prompt="Selecteer het examenonderdeel" xr:uid="{00000000-0002-0000-0100-00000A000000}">
          <x14:formula1>
            <xm:f>Examenprogramma!$A$12:$A$32</xm:f>
          </x14:formula1>
          <xm:sqref>D87:H95</xm:sqref>
        </x14:dataValidation>
        <x14:dataValidation type="list" errorStyle="warning" showInputMessage="1" showErrorMessage="1" xr:uid="{00000000-0002-0000-0100-00000B000000}">
          <x14:formula1>
            <xm:f>Examenprogramma!$A$12:$A$32</xm:f>
          </x14:formula1>
          <xm:sqref>D17</xm:sqref>
        </x14:dataValidation>
        <x14:dataValidation type="list" allowBlank="1" showInputMessage="1" showErrorMessage="1" prompt="Selecteer het examenonderdeel" xr:uid="{00000000-0002-0000-0100-00000C000000}">
          <x14:formula1>
            <xm:f>'https://www.mijnlentiz.nl/scholen/MBO-Maasland/groepen/Organisatie/Onderwijs/Documents/Curriculum Dierverzorging/Cohort 2018-2019/[25448 Medewerker dierverzorging.xlsx]Examenprogramma'!#REF!</xm:f>
          </x14:formula1>
          <xm:sqref>D70:D72 D29:D68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8"/>
  <sheetViews>
    <sheetView topLeftCell="A15" zoomScale="60" zoomScaleNormal="60" workbookViewId="0">
      <selection activeCell="B51" sqref="B51"/>
    </sheetView>
  </sheetViews>
  <sheetFormatPr defaultColWidth="8.88671875" defaultRowHeight="14.4" x14ac:dyDescent="0.3"/>
  <cols>
    <col min="1" max="1" width="32.6640625" style="318" customWidth="1"/>
    <col min="2" max="2" width="43.109375" style="318" customWidth="1"/>
    <col min="3" max="3" width="51.4414062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429" t="s">
        <v>148</v>
      </c>
      <c r="B1" s="429"/>
      <c r="C1" s="429"/>
      <c r="D1" s="429"/>
      <c r="E1" s="429"/>
      <c r="F1" s="429"/>
    </row>
    <row r="2" spans="1:6" x14ac:dyDescent="0.3">
      <c r="A2" s="326" t="s">
        <v>144</v>
      </c>
      <c r="B2" s="428" t="str">
        <f>+Opleidingsplan!D3</f>
        <v>MBO | Maasland</v>
      </c>
      <c r="C2" s="428"/>
      <c r="D2" s="428"/>
      <c r="E2" s="428"/>
      <c r="F2" s="428"/>
    </row>
    <row r="3" spans="1:6" x14ac:dyDescent="0.3">
      <c r="A3" s="326" t="s">
        <v>23</v>
      </c>
      <c r="B3" s="428" t="str">
        <f>B37</f>
        <v>Maasland</v>
      </c>
      <c r="C3" s="428"/>
      <c r="D3" s="428"/>
      <c r="E3" s="428"/>
      <c r="F3" s="428"/>
    </row>
    <row r="4" spans="1:6" x14ac:dyDescent="0.3">
      <c r="A4" s="326" t="s">
        <v>27</v>
      </c>
      <c r="B4" s="428" t="str">
        <f>+Opleidingsplan!D5</f>
        <v>Dierverzorging niveau 3</v>
      </c>
      <c r="C4" s="428"/>
      <c r="D4" s="428"/>
      <c r="E4" s="428"/>
      <c r="F4" s="428"/>
    </row>
    <row r="5" spans="1:6" x14ac:dyDescent="0.3">
      <c r="A5" s="326" t="s">
        <v>143</v>
      </c>
      <c r="B5" s="428" t="str">
        <f>+Opleidingsplan!D6</f>
        <v>2019-2020</v>
      </c>
      <c r="C5" s="428"/>
      <c r="D5" s="428"/>
      <c r="E5" s="428"/>
      <c r="F5" s="428"/>
    </row>
    <row r="6" spans="1:6" ht="14.4" customHeight="1" x14ac:dyDescent="0.3">
      <c r="A6" s="326" t="s">
        <v>142</v>
      </c>
      <c r="B6" s="428" t="str">
        <f>+Opleidingsplan!D7</f>
        <v>Dierverzorging 23214 (Vakbekwaam medewerker dierverzorging)</v>
      </c>
      <c r="C6" s="428"/>
      <c r="D6" s="428"/>
      <c r="E6" s="428"/>
      <c r="F6" s="428"/>
    </row>
    <row r="7" spans="1:6" x14ac:dyDescent="0.3">
      <c r="A7" s="326" t="s">
        <v>140</v>
      </c>
      <c r="B7" s="428">
        <f>+Opleidingsplan!D8</f>
        <v>25579</v>
      </c>
      <c r="C7" s="428"/>
      <c r="D7" s="428"/>
      <c r="E7" s="428"/>
      <c r="F7" s="428"/>
    </row>
    <row r="8" spans="1:6" x14ac:dyDescent="0.3">
      <c r="A8" s="326" t="s">
        <v>138</v>
      </c>
      <c r="B8" s="428" t="str">
        <f>+Opleidingsplan!D9</f>
        <v>BOL</v>
      </c>
      <c r="C8" s="428"/>
      <c r="D8" s="428"/>
      <c r="E8" s="428"/>
      <c r="F8" s="428"/>
    </row>
    <row r="9" spans="1:6" x14ac:dyDescent="0.3">
      <c r="A9" s="326" t="s">
        <v>139</v>
      </c>
      <c r="B9" s="428">
        <f>+Opleidingsplan!D10</f>
        <v>3</v>
      </c>
      <c r="C9" s="428"/>
      <c r="D9" s="428"/>
      <c r="E9" s="428"/>
      <c r="F9" s="428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932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918</v>
      </c>
      <c r="B12" s="322" t="s">
        <v>948</v>
      </c>
      <c r="C12" s="322" t="s">
        <v>948</v>
      </c>
      <c r="D12" s="322" t="s">
        <v>949</v>
      </c>
      <c r="E12" s="430" t="s">
        <v>1022</v>
      </c>
      <c r="F12" s="323" t="s">
        <v>915</v>
      </c>
    </row>
    <row r="13" spans="1:6" s="324" customFormat="1" ht="37.950000000000003" customHeight="1" x14ac:dyDescent="0.3">
      <c r="A13" s="322" t="s">
        <v>919</v>
      </c>
      <c r="B13" s="322" t="s">
        <v>948</v>
      </c>
      <c r="C13" s="322" t="s">
        <v>948</v>
      </c>
      <c r="D13" s="322" t="s">
        <v>949</v>
      </c>
      <c r="E13" s="431"/>
      <c r="F13" s="323" t="s">
        <v>916</v>
      </c>
    </row>
    <row r="14" spans="1:6" s="324" customFormat="1" ht="37.950000000000003" customHeight="1" x14ac:dyDescent="0.3">
      <c r="A14" s="322" t="s">
        <v>920</v>
      </c>
      <c r="B14" s="322" t="s">
        <v>948</v>
      </c>
      <c r="C14" s="322" t="s">
        <v>948</v>
      </c>
      <c r="D14" s="322" t="s">
        <v>949</v>
      </c>
      <c r="E14" s="431"/>
      <c r="F14" s="323" t="s">
        <v>917</v>
      </c>
    </row>
    <row r="15" spans="1:6" s="324" customFormat="1" ht="37.950000000000003" customHeight="1" x14ac:dyDescent="0.3">
      <c r="A15" s="322" t="s">
        <v>921</v>
      </c>
      <c r="B15" s="322" t="s">
        <v>948</v>
      </c>
      <c r="C15" s="322" t="s">
        <v>948</v>
      </c>
      <c r="D15" s="322" t="s">
        <v>949</v>
      </c>
      <c r="E15" s="431"/>
      <c r="F15" s="323" t="s">
        <v>917</v>
      </c>
    </row>
    <row r="16" spans="1:6" s="324" customFormat="1" ht="37.950000000000003" customHeight="1" x14ac:dyDescent="0.3">
      <c r="A16" s="322" t="s">
        <v>922</v>
      </c>
      <c r="B16" s="322" t="s">
        <v>948</v>
      </c>
      <c r="C16" s="322" t="s">
        <v>948</v>
      </c>
      <c r="D16" s="322" t="s">
        <v>949</v>
      </c>
      <c r="E16" s="432"/>
      <c r="F16" s="323" t="s">
        <v>915</v>
      </c>
    </row>
    <row r="17" spans="1:6" s="324" customFormat="1" ht="57.6" x14ac:dyDescent="0.3">
      <c r="A17" s="322" t="s">
        <v>150</v>
      </c>
      <c r="B17" s="322" t="s">
        <v>911</v>
      </c>
      <c r="C17" s="322" t="s">
        <v>912</v>
      </c>
      <c r="D17" s="322"/>
      <c r="E17" s="322" t="s">
        <v>913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914</v>
      </c>
      <c r="F18" s="323"/>
    </row>
    <row r="19" spans="1:6" s="324" customFormat="1" hidden="1" x14ac:dyDescent="0.3">
      <c r="A19" s="322" t="s">
        <v>923</v>
      </c>
      <c r="B19" s="322" t="s">
        <v>947</v>
      </c>
      <c r="C19" s="322" t="s">
        <v>947</v>
      </c>
      <c r="D19" s="322"/>
      <c r="E19" s="430" t="s">
        <v>945</v>
      </c>
      <c r="F19" s="323"/>
    </row>
    <row r="20" spans="1:6" s="324" customFormat="1" hidden="1" x14ac:dyDescent="0.3">
      <c r="A20" s="322" t="s">
        <v>924</v>
      </c>
      <c r="B20" s="322" t="s">
        <v>947</v>
      </c>
      <c r="C20" s="322" t="s">
        <v>947</v>
      </c>
      <c r="D20" s="322"/>
      <c r="E20" s="431"/>
      <c r="F20" s="323"/>
    </row>
    <row r="21" spans="1:6" s="324" customFormat="1" hidden="1" x14ac:dyDescent="0.3">
      <c r="A21" s="322" t="s">
        <v>925</v>
      </c>
      <c r="B21" s="322" t="s">
        <v>947</v>
      </c>
      <c r="C21" s="322" t="s">
        <v>947</v>
      </c>
      <c r="D21" s="322"/>
      <c r="E21" s="431"/>
      <c r="F21" s="323"/>
    </row>
    <row r="22" spans="1:6" s="324" customFormat="1" hidden="1" x14ac:dyDescent="0.3">
      <c r="A22" s="322" t="s">
        <v>926</v>
      </c>
      <c r="B22" s="322" t="s">
        <v>947</v>
      </c>
      <c r="C22" s="322" t="s">
        <v>947</v>
      </c>
      <c r="D22" s="322"/>
      <c r="E22" s="432"/>
      <c r="F22" s="323"/>
    </row>
    <row r="23" spans="1:6" s="324" customFormat="1" ht="62.4" customHeight="1" x14ac:dyDescent="0.3">
      <c r="A23" s="322" t="s">
        <v>930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223.95" customHeight="1" x14ac:dyDescent="0.3">
      <c r="A24" s="322" t="s">
        <v>1024</v>
      </c>
      <c r="B24" s="328" t="s">
        <v>1030</v>
      </c>
      <c r="C24" s="328" t="s">
        <v>1032</v>
      </c>
      <c r="D24" s="322"/>
      <c r="E24" s="322" t="s">
        <v>928</v>
      </c>
      <c r="F24" s="323" t="s">
        <v>1123</v>
      </c>
    </row>
    <row r="25" spans="1:6" s="324" customFormat="1" ht="223.95" customHeight="1" x14ac:dyDescent="0.3">
      <c r="A25" s="328" t="s">
        <v>1025</v>
      </c>
      <c r="B25" s="328" t="s">
        <v>1031</v>
      </c>
      <c r="C25" s="328" t="s">
        <v>1124</v>
      </c>
      <c r="D25" s="328"/>
      <c r="E25" s="328" t="s">
        <v>928</v>
      </c>
      <c r="F25" s="323" t="s">
        <v>1123</v>
      </c>
    </row>
    <row r="26" spans="1:6" s="324" customFormat="1" x14ac:dyDescent="0.3">
      <c r="A26" s="322" t="s">
        <v>1028</v>
      </c>
      <c r="B26" s="322" t="s">
        <v>1029</v>
      </c>
      <c r="C26" s="322"/>
      <c r="D26" s="322"/>
      <c r="E26" s="322"/>
      <c r="F26" s="323"/>
    </row>
    <row r="27" spans="1:6" s="324" customFormat="1" hidden="1" x14ac:dyDescent="0.3">
      <c r="A27" s="322"/>
      <c r="B27" s="322"/>
      <c r="C27" s="322"/>
      <c r="D27" s="322"/>
      <c r="E27" s="322"/>
      <c r="F27" s="323"/>
    </row>
    <row r="28" spans="1:6" s="324" customFormat="1" hidden="1" x14ac:dyDescent="0.3">
      <c r="A28" s="322"/>
      <c r="B28" s="322"/>
      <c r="C28" s="322"/>
      <c r="D28" s="322"/>
      <c r="E28" s="322"/>
      <c r="F28" s="323"/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s="324" customFormat="1" hidden="1" x14ac:dyDescent="0.3">
      <c r="A30" s="322"/>
      <c r="B30" s="322"/>
      <c r="C30" s="322"/>
      <c r="D30" s="322"/>
      <c r="E30" s="322"/>
      <c r="F30" s="323"/>
    </row>
    <row r="31" spans="1:6" hidden="1" x14ac:dyDescent="0.3">
      <c r="A31" s="322"/>
      <c r="B31" s="322"/>
      <c r="C31" s="322"/>
      <c r="D31" s="322"/>
      <c r="E31" s="322"/>
      <c r="F31" s="323"/>
    </row>
    <row r="32" spans="1:6" hidden="1" x14ac:dyDescent="0.3">
      <c r="A32" s="322"/>
      <c r="B32" s="322"/>
      <c r="C32" s="322"/>
      <c r="D32" s="322"/>
      <c r="E32" s="322"/>
      <c r="F32" s="323"/>
    </row>
    <row r="33" spans="1:7" x14ac:dyDescent="0.3">
      <c r="A33" s="319"/>
    </row>
    <row r="34" spans="1:7" x14ac:dyDescent="0.3">
      <c r="A34" s="327"/>
    </row>
    <row r="36" spans="1:7" x14ac:dyDescent="0.3">
      <c r="A36" s="211" t="s">
        <v>24</v>
      </c>
      <c r="B36" s="424" t="s">
        <v>1128</v>
      </c>
      <c r="C36" s="425"/>
      <c r="D36" s="218"/>
      <c r="E36" s="218"/>
      <c r="F36" s="218"/>
      <c r="G36" s="218"/>
    </row>
    <row r="37" spans="1:7" x14ac:dyDescent="0.3">
      <c r="A37" s="211" t="s">
        <v>25</v>
      </c>
      <c r="B37" s="426" t="s">
        <v>950</v>
      </c>
      <c r="C37" s="427"/>
      <c r="D37" s="218"/>
      <c r="E37" s="218"/>
      <c r="F37" s="218"/>
      <c r="G37" s="218"/>
    </row>
    <row r="38" spans="1:7" x14ac:dyDescent="0.3">
      <c r="A38" s="211" t="s">
        <v>21</v>
      </c>
      <c r="B38" s="426" t="s">
        <v>951</v>
      </c>
      <c r="C38" s="427"/>
      <c r="D38" s="325"/>
      <c r="E38" s="325"/>
      <c r="F38" s="325"/>
      <c r="G38" s="325"/>
    </row>
  </sheetData>
  <mergeCells count="14">
    <mergeCell ref="B36:C36"/>
    <mergeCell ref="B37:C37"/>
    <mergeCell ref="B38:C38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3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E23:E32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935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9" sqref="H49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927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1020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1021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1022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1023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913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914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928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6" t="s">
        <v>929</v>
      </c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2" t="s">
        <v>918</v>
      </c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 t="s">
        <v>919</v>
      </c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2" t="s">
        <v>920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921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922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150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923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924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925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926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930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1024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1025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1026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1027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1028</v>
      </c>
      <c r="I44" s="312"/>
      <c r="J44" s="312"/>
      <c r="K44" s="312"/>
      <c r="L44" s="312"/>
      <c r="M44" s="312"/>
      <c r="N44" s="312"/>
    </row>
    <row r="45" spans="1:14" x14ac:dyDescent="0.3">
      <c r="H45" s="312"/>
      <c r="I45" s="312"/>
      <c r="J45" s="312"/>
      <c r="K45" s="312"/>
      <c r="L45" s="312"/>
      <c r="M45" s="312"/>
      <c r="N45" s="312"/>
    </row>
    <row r="46" spans="1:14" x14ac:dyDescent="0.3">
      <c r="H46" s="312"/>
      <c r="I46" s="312"/>
      <c r="J46" s="312"/>
      <c r="K46" s="312"/>
      <c r="L46" s="312"/>
      <c r="M46" s="312"/>
      <c r="N46" s="312"/>
    </row>
    <row r="47" spans="1:14" x14ac:dyDescent="0.3">
      <c r="H47" s="312"/>
      <c r="I47" s="312"/>
      <c r="J47" s="312"/>
      <c r="K47" s="312"/>
      <c r="L47" s="312"/>
      <c r="M47" s="312"/>
      <c r="N47" s="312"/>
    </row>
    <row r="48" spans="1:14" x14ac:dyDescent="0.3">
      <c r="H48" s="312"/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3"/>
  <sheetViews>
    <sheetView showGridLines="0" zoomScaleNormal="100" workbookViewId="0">
      <pane ySplit="2" topLeftCell="A490" activePane="bottomLeft" state="frozen"/>
      <selection activeCell="H10" sqref="H10"/>
      <selection pane="bottomLeft" activeCell="E504" sqref="E504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COUNTIF($F$3:$F$506,F3)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COUNTIF($F$3:$F$506,F67)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COUNTIF($F$3:$F$506,F131)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COUNTIF($F$3:$F$506,F195)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936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937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938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939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940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941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942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943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944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940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938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943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COUNTIF($F$3:$F$506,F259)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COUNTIF($F$3:$F$506,F323)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COUNTIF($F$3:$F$506,F387)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8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4" si="36">COUNTIF($F$3:$F$506,F451)</f>
        <v>1</v>
      </c>
      <c r="Q451" s="157" t="str">
        <f t="shared" ref="Q451:Q498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8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8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v>25579</v>
      </c>
      <c r="B495" s="149" t="str">
        <f t="shared" si="38"/>
        <v xml:space="preserve"> 7915</v>
      </c>
      <c r="C495" s="161">
        <v>23214</v>
      </c>
      <c r="D495" s="159"/>
      <c r="E495" s="355" t="s">
        <v>838</v>
      </c>
      <c r="F495" s="149">
        <v>25579</v>
      </c>
      <c r="G495" s="354"/>
      <c r="H495" s="162" t="s">
        <v>816</v>
      </c>
      <c r="I495" s="160" t="s">
        <v>841</v>
      </c>
      <c r="J495" s="160">
        <v>3</v>
      </c>
      <c r="K495" s="163">
        <v>1.3</v>
      </c>
      <c r="L495" s="352" t="s">
        <v>51</v>
      </c>
      <c r="M495" s="154">
        <f t="shared" si="39"/>
        <v>4800</v>
      </c>
      <c r="N495" s="353" t="s">
        <v>49</v>
      </c>
      <c r="O495" s="156">
        <f t="shared" ref="O495" si="40">COUNTIF($F$3:$F$505,F495)</f>
        <v>1</v>
      </c>
      <c r="P495" s="157"/>
      <c r="Q495" s="157" t="str">
        <f t="shared" si="37"/>
        <v>Dierverzorging 23214 (Vakbekwaam medewerker dierverzorging)</v>
      </c>
    </row>
    <row r="496" spans="1:17" ht="24" x14ac:dyDescent="0.3">
      <c r="A496" s="157">
        <f t="shared" si="35"/>
        <v>25539</v>
      </c>
      <c r="B496" s="149" t="str">
        <f t="shared" si="38"/>
        <v xml:space="preserve"> 7915</v>
      </c>
      <c r="C496" s="161">
        <v>23214</v>
      </c>
      <c r="D496" s="159">
        <v>1.3</v>
      </c>
      <c r="E496" s="160" t="s">
        <v>838</v>
      </c>
      <c r="F496" s="162">
        <v>25539</v>
      </c>
      <c r="G496" s="162"/>
      <c r="H496" s="162" t="s">
        <v>816</v>
      </c>
      <c r="I496" s="160" t="s">
        <v>839</v>
      </c>
      <c r="J496" s="160">
        <v>4</v>
      </c>
      <c r="K496" s="163">
        <v>1.3</v>
      </c>
      <c r="L496" s="200" t="s">
        <v>53</v>
      </c>
      <c r="M496" s="154">
        <f t="shared" si="39"/>
        <v>6400</v>
      </c>
      <c r="N496" s="155" t="s">
        <v>49</v>
      </c>
      <c r="O496" s="156">
        <f>COUNTIF($F$3:$F$506,F496)</f>
        <v>1</v>
      </c>
      <c r="P496" s="157"/>
      <c r="Q496" s="157" t="str">
        <f t="shared" si="37"/>
        <v>Dierverzorging 23214 (Bedrijfsleider dierverzorging)</v>
      </c>
    </row>
    <row r="497" spans="1:17" ht="24" x14ac:dyDescent="0.3">
      <c r="A497" s="157">
        <f t="shared" si="35"/>
        <v>25540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25540</v>
      </c>
      <c r="G497" s="162"/>
      <c r="H497" s="162" t="s">
        <v>816</v>
      </c>
      <c r="I497" s="160" t="s">
        <v>79</v>
      </c>
      <c r="J497" s="160">
        <v>4</v>
      </c>
      <c r="K497" s="163">
        <v>1.5</v>
      </c>
      <c r="L497" s="200" t="s">
        <v>53</v>
      </c>
      <c r="M497" s="154">
        <f t="shared" si="39"/>
        <v>6400</v>
      </c>
      <c r="N497" s="155" t="s">
        <v>49</v>
      </c>
      <c r="O497" s="156">
        <f>COUNTIF($F$3:$F$506,F497)</f>
        <v>1</v>
      </c>
      <c r="P497" s="157"/>
      <c r="Q497" s="157" t="str">
        <f t="shared" si="37"/>
        <v>Dierverzorging 23214 (Dierenartsassistent paraveterinair)</v>
      </c>
    </row>
    <row r="498" spans="1:17" ht="24" x14ac:dyDescent="0.3">
      <c r="A498" s="157">
        <f t="shared" si="35"/>
        <v>25541</v>
      </c>
      <c r="B498" s="149" t="str">
        <f t="shared" si="38"/>
        <v xml:space="preserve"> 7915</v>
      </c>
      <c r="C498" s="161">
        <v>23214</v>
      </c>
      <c r="D498" s="159"/>
      <c r="E498" s="160" t="s">
        <v>838</v>
      </c>
      <c r="F498" s="162">
        <v>25541</v>
      </c>
      <c r="G498" s="162"/>
      <c r="H498" s="162" t="s">
        <v>816</v>
      </c>
      <c r="I498" s="160" t="s">
        <v>841</v>
      </c>
      <c r="J498" s="160">
        <v>3</v>
      </c>
      <c r="K498" s="163">
        <v>1.3</v>
      </c>
      <c r="L498" s="200" t="s">
        <v>51</v>
      </c>
      <c r="M498" s="154">
        <f t="shared" si="39"/>
        <v>4800</v>
      </c>
      <c r="N498" s="155" t="s">
        <v>49</v>
      </c>
      <c r="O498" s="156">
        <f>COUNTIF($F$3:$F$506,F498)</f>
        <v>1</v>
      </c>
      <c r="P498" s="157"/>
      <c r="Q498" s="157" t="str">
        <f t="shared" si="37"/>
        <v>Dierverzorging 23214 (Vakbekwaam medewerker dierverzorging)</v>
      </c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  <c r="M611" s="202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  <row r="613" spans="3:13" ht="14.4" x14ac:dyDescent="0.3">
      <c r="C613" s="201"/>
      <c r="D613" s="202"/>
      <c r="E613" s="202"/>
      <c r="F613" s="202"/>
      <c r="G613" s="202"/>
      <c r="H613" s="202"/>
      <c r="I613" s="202"/>
      <c r="J613" s="202"/>
      <c r="K613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33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5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36" t="s">
        <v>142</v>
      </c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37"/>
      <c r="F8" s="438"/>
      <c r="G8" s="438">
        <f>IF(ISERROR(VLOOKUP($D$5,Crebolijst!$A:$C,3,0)),0,VLOOKUP($D$5,Crebolijst!$A:$C,3,0))</f>
        <v>0</v>
      </c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9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40" t="s">
        <v>141</v>
      </c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2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40" t="s">
        <v>10</v>
      </c>
      <c r="F12" s="441"/>
      <c r="G12" s="442"/>
      <c r="H12" s="23"/>
      <c r="I12" s="443" t="s">
        <v>11</v>
      </c>
      <c r="J12" s="444"/>
      <c r="K12" s="445"/>
      <c r="L12" s="23"/>
      <c r="M12" s="443" t="s">
        <v>12</v>
      </c>
      <c r="N12" s="444"/>
      <c r="O12" s="445"/>
      <c r="P12" s="16"/>
      <c r="Q12" s="443" t="s">
        <v>15</v>
      </c>
      <c r="R12" s="444"/>
      <c r="S12" s="445"/>
      <c r="T12" s="16"/>
      <c r="U12" s="440" t="s">
        <v>4</v>
      </c>
      <c r="V12" s="441"/>
      <c r="W12" s="442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QDVXAQKQAH6E-238-9417</_dlc_DocId>
    <_dlc_DocIdUrl xmlns="826a45a5-7029-484a-9cf3-b835024adcd4">
      <Url>https://www.mijnlentiz.nl/scholen/MBO-Maasland/groepen/Organisatie/Examinering-voor-docenten/_layouts/DocIdRedir.aspx?ID=QDVXAQKQAH6E-238-9417</Url>
      <Description>QDVXAQKQAH6E-238-9417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056C420A-04D1-4E4C-8441-44974C335715}"/>
</file>

<file path=customXml/itemProps3.xml><?xml version="1.0" encoding="utf-8"?>
<ds:datastoreItem xmlns:ds="http://schemas.openxmlformats.org/officeDocument/2006/customXml" ds:itemID="{9BE9DD68-F966-4A2B-9678-82EA1505680E}"/>
</file>

<file path=customXml/itemProps4.xml><?xml version="1.0" encoding="utf-8"?>
<ds:datastoreItem xmlns:ds="http://schemas.openxmlformats.org/officeDocument/2006/customXml" ds:itemID="{BF977384-3AC3-42DC-BB1C-D22168E17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2019-03-29T11:33:49Z</cp:lastPrinted>
  <dcterms:created xsi:type="dcterms:W3CDTF">2014-02-10T13:02:17Z</dcterms:created>
  <dcterms:modified xsi:type="dcterms:W3CDTF">2019-07-15T12:15:42Z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85adc530-2427-4145-838a-72c34b4b1613</vt:lpwstr>
  </property>
</Properties>
</file>