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08380CEB-BAC2-4F5F-AF63-ABBD89C9E97E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Opleidingsplan!$A$1:$DN$92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" i="2" l="1"/>
  <c r="N49" i="2"/>
  <c r="N81" i="2" l="1"/>
  <c r="Q48" i="2" l="1"/>
  <c r="N48" i="2"/>
  <c r="Q47" i="2"/>
  <c r="N47" i="2"/>
  <c r="Q29" i="2"/>
  <c r="N29" i="2"/>
  <c r="Q19" i="2"/>
  <c r="N19" i="2"/>
  <c r="Q18" i="2"/>
  <c r="N18" i="2"/>
  <c r="Q17" i="2"/>
  <c r="N17" i="2"/>
  <c r="G42" i="16" l="1"/>
  <c r="AR7" i="10" l="1"/>
  <c r="CN69" i="2" l="1"/>
  <c r="CN70" i="2"/>
  <c r="CN71" i="2"/>
  <c r="CN72" i="2"/>
  <c r="CN73" i="2"/>
  <c r="CN74" i="2"/>
  <c r="CN75" i="2"/>
  <c r="CN76" i="2"/>
  <c r="CN77" i="2"/>
  <c r="BO69" i="2"/>
  <c r="BO70" i="2"/>
  <c r="BO71" i="2"/>
  <c r="BO72" i="2"/>
  <c r="BO73" i="2"/>
  <c r="BO74" i="2"/>
  <c r="BO75" i="2"/>
  <c r="BO76" i="2"/>
  <c r="BO77" i="2"/>
  <c r="AO69" i="2"/>
  <c r="AO70" i="2"/>
  <c r="AO71" i="2"/>
  <c r="AO72" i="2"/>
  <c r="AO73" i="2"/>
  <c r="AO74" i="2"/>
  <c r="AO75" i="2"/>
  <c r="AO76" i="2"/>
  <c r="AO77" i="2"/>
  <c r="P69" i="2"/>
  <c r="P70" i="2"/>
  <c r="P71" i="2"/>
  <c r="P72" i="2"/>
  <c r="P73" i="2"/>
  <c r="P74" i="2"/>
  <c r="P75" i="2"/>
  <c r="P76" i="2"/>
  <c r="P77" i="2"/>
  <c r="D6" i="2"/>
  <c r="DM75" i="2" l="1"/>
  <c r="DM71" i="2"/>
  <c r="DM74" i="2"/>
  <c r="DM70" i="2"/>
  <c r="DM77" i="2"/>
  <c r="DM73" i="2"/>
  <c r="DM69" i="2"/>
  <c r="DM76" i="2"/>
  <c r="DM72" i="2"/>
  <c r="CO82" i="2"/>
  <c r="CO83" i="2"/>
  <c r="CO80" i="2"/>
  <c r="CM82" i="2"/>
  <c r="CM83" i="2"/>
  <c r="CM80" i="2"/>
  <c r="CL82" i="2"/>
  <c r="CL83" i="2"/>
  <c r="CL80" i="2"/>
  <c r="CN68" i="2"/>
  <c r="CM54" i="2"/>
  <c r="CM53" i="2"/>
  <c r="CO48" i="2"/>
  <c r="CO49" i="2"/>
  <c r="CO50" i="2"/>
  <c r="CO47" i="2"/>
  <c r="CL48" i="2"/>
  <c r="CL49" i="2"/>
  <c r="CL50" i="2"/>
  <c r="CL47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29" i="2"/>
  <c r="CO18" i="2"/>
  <c r="CO19" i="2"/>
  <c r="CO20" i="2"/>
  <c r="CO21" i="2"/>
  <c r="CO22" i="2"/>
  <c r="CO23" i="2"/>
  <c r="CO24" i="2"/>
  <c r="CO25" i="2"/>
  <c r="CO26" i="2"/>
  <c r="CO17" i="2"/>
  <c r="CL18" i="2"/>
  <c r="CL19" i="2"/>
  <c r="CL20" i="2"/>
  <c r="CL21" i="2"/>
  <c r="CL22" i="2"/>
  <c r="CL23" i="2"/>
  <c r="CL24" i="2"/>
  <c r="CL25" i="2"/>
  <c r="CL26" i="2"/>
  <c r="CL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H5" i="10" s="1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I85" i="2"/>
  <c r="DH85" i="2"/>
  <c r="DG85" i="2"/>
  <c r="DF85" i="2"/>
  <c r="DD85" i="2"/>
  <c r="DC85" i="2"/>
  <c r="DB85" i="2"/>
  <c r="DA85" i="2"/>
  <c r="CY85" i="2"/>
  <c r="CX85" i="2"/>
  <c r="CW85" i="2"/>
  <c r="CV85" i="2"/>
  <c r="CT85" i="2"/>
  <c r="CS85" i="2"/>
  <c r="CR85" i="2"/>
  <c r="CQ85" i="2"/>
  <c r="DF12" i="2"/>
  <c r="DD87" i="2" l="1"/>
  <c r="CT87" i="2"/>
  <c r="CY87" i="2"/>
  <c r="DI87" i="2"/>
  <c r="CO85" i="2"/>
  <c r="V85" i="2"/>
  <c r="U85" i="2"/>
  <c r="T85" i="2"/>
  <c r="N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AT7" i="10"/>
  <c r="AT8" i="10"/>
  <c r="H11" i="10" s="1"/>
  <c r="AY7" i="10"/>
  <c r="AY8" i="10"/>
  <c r="AY9" i="10"/>
  <c r="J4" i="23"/>
  <c r="G21" i="10"/>
  <c r="H10" i="10" l="1"/>
  <c r="D92" i="2"/>
  <c r="D91" i="2"/>
  <c r="D90" i="2"/>
  <c r="K68" i="10"/>
  <c r="K67" i="10"/>
  <c r="K66" i="10"/>
  <c r="W11" i="10" l="1"/>
  <c r="X11" i="10" s="1"/>
  <c r="W10" i="10"/>
  <c r="P68" i="2"/>
  <c r="B16" i="17"/>
  <c r="R15" i="17"/>
  <c r="N15" i="17"/>
  <c r="J15" i="17"/>
  <c r="F15" i="17"/>
  <c r="V14" i="17"/>
  <c r="V13" i="17"/>
  <c r="X10" i="10" l="1"/>
  <c r="F18" i="10"/>
  <c r="V15" i="17"/>
  <c r="BP83" i="2"/>
  <c r="BN83" i="2"/>
  <c r="BM83" i="2"/>
  <c r="BP82" i="2"/>
  <c r="BN82" i="2"/>
  <c r="BM82" i="2"/>
  <c r="BP80" i="2"/>
  <c r="BN80" i="2"/>
  <c r="BM80" i="2"/>
  <c r="BO68" i="2"/>
  <c r="BN54" i="2"/>
  <c r="BN53" i="2"/>
  <c r="BP50" i="2"/>
  <c r="BM50" i="2"/>
  <c r="BP49" i="2"/>
  <c r="BM49" i="2"/>
  <c r="BP48" i="2"/>
  <c r="BM48" i="2"/>
  <c r="BP47" i="2"/>
  <c r="BM47" i="2"/>
  <c r="BP44" i="2"/>
  <c r="BM44" i="2"/>
  <c r="BP43" i="2"/>
  <c r="BM43" i="2"/>
  <c r="BP42" i="2"/>
  <c r="BM42" i="2"/>
  <c r="BP41" i="2"/>
  <c r="BM41" i="2"/>
  <c r="BP40" i="2"/>
  <c r="BM40" i="2"/>
  <c r="BP39" i="2"/>
  <c r="BM39" i="2"/>
  <c r="BP38" i="2"/>
  <c r="BM38" i="2"/>
  <c r="BP37" i="2"/>
  <c r="BM37" i="2"/>
  <c r="BP36" i="2"/>
  <c r="BM36" i="2"/>
  <c r="BP35" i="2"/>
  <c r="BM35" i="2"/>
  <c r="BP34" i="2"/>
  <c r="BM34" i="2"/>
  <c r="BP33" i="2"/>
  <c r="BM33" i="2"/>
  <c r="BP32" i="2"/>
  <c r="BM32" i="2"/>
  <c r="BP31" i="2"/>
  <c r="BM31" i="2"/>
  <c r="BP30" i="2"/>
  <c r="BM30" i="2"/>
  <c r="BP29" i="2"/>
  <c r="BM29" i="2"/>
  <c r="BP26" i="2"/>
  <c r="BM26" i="2"/>
  <c r="BP25" i="2"/>
  <c r="BM25" i="2"/>
  <c r="BP24" i="2"/>
  <c r="BM24" i="2"/>
  <c r="BP23" i="2"/>
  <c r="BM23" i="2"/>
  <c r="BP22" i="2"/>
  <c r="BM22" i="2"/>
  <c r="BP21" i="2"/>
  <c r="BM21" i="2"/>
  <c r="BP20" i="2"/>
  <c r="BM20" i="2"/>
  <c r="BP19" i="2"/>
  <c r="BM19" i="2"/>
  <c r="BP18" i="2"/>
  <c r="BM18" i="2"/>
  <c r="BP17" i="2"/>
  <c r="BM17" i="2"/>
  <c r="CG12" i="2"/>
  <c r="AP83" i="2"/>
  <c r="AN83" i="2"/>
  <c r="AM83" i="2"/>
  <c r="AP82" i="2"/>
  <c r="AN82" i="2"/>
  <c r="AM82" i="2"/>
  <c r="AP80" i="2"/>
  <c r="AN80" i="2"/>
  <c r="AM80" i="2"/>
  <c r="AO68" i="2"/>
  <c r="DM68" i="2" s="1"/>
  <c r="AN54" i="2"/>
  <c r="AN53" i="2"/>
  <c r="AP50" i="2"/>
  <c r="AM50" i="2"/>
  <c r="AP49" i="2"/>
  <c r="AM49" i="2"/>
  <c r="AP48" i="2"/>
  <c r="AM48" i="2"/>
  <c r="AP47" i="2"/>
  <c r="AM47" i="2"/>
  <c r="AP44" i="2"/>
  <c r="AM44" i="2"/>
  <c r="AP43" i="2"/>
  <c r="AM43" i="2"/>
  <c r="AP42" i="2"/>
  <c r="AM42" i="2"/>
  <c r="AP41" i="2"/>
  <c r="AM41" i="2"/>
  <c r="AP40" i="2"/>
  <c r="AM40" i="2"/>
  <c r="AP39" i="2"/>
  <c r="AM39" i="2"/>
  <c r="AP38" i="2"/>
  <c r="AM38" i="2"/>
  <c r="AP37" i="2"/>
  <c r="AM37" i="2"/>
  <c r="AP36" i="2"/>
  <c r="AM36" i="2"/>
  <c r="AP35" i="2"/>
  <c r="AM35" i="2"/>
  <c r="AP34" i="2"/>
  <c r="AM34" i="2"/>
  <c r="AP33" i="2"/>
  <c r="AM33" i="2"/>
  <c r="AP32" i="2"/>
  <c r="AM32" i="2"/>
  <c r="AP31" i="2"/>
  <c r="AM31" i="2"/>
  <c r="AP30" i="2"/>
  <c r="AM30" i="2"/>
  <c r="AP29" i="2"/>
  <c r="AM29" i="2"/>
  <c r="AP26" i="2"/>
  <c r="AM26" i="2"/>
  <c r="AP25" i="2"/>
  <c r="AM25" i="2"/>
  <c r="AP24" i="2"/>
  <c r="AM24" i="2"/>
  <c r="AP23" i="2"/>
  <c r="AM23" i="2"/>
  <c r="AP22" i="2"/>
  <c r="AM22" i="2"/>
  <c r="AP21" i="2"/>
  <c r="AM21" i="2"/>
  <c r="AP20" i="2"/>
  <c r="AM20" i="2"/>
  <c r="DK20" i="2" s="1"/>
  <c r="AP19" i="2"/>
  <c r="AM19" i="2"/>
  <c r="AP18" i="2"/>
  <c r="AM18" i="2"/>
  <c r="DK18" i="2" s="1"/>
  <c r="AP17" i="2"/>
  <c r="AM17" i="2"/>
  <c r="BG12" i="2"/>
  <c r="O82" i="2"/>
  <c r="O83" i="2"/>
  <c r="DL83" i="2" s="1"/>
  <c r="O80" i="2"/>
  <c r="O54" i="2"/>
  <c r="O53" i="2"/>
  <c r="D5" i="2"/>
  <c r="B4" i="14" s="1"/>
  <c r="D8" i="2"/>
  <c r="D9" i="2"/>
  <c r="D10" i="2"/>
  <c r="Q20" i="2"/>
  <c r="Q21" i="2"/>
  <c r="Q22" i="2"/>
  <c r="Q23" i="2"/>
  <c r="Q24" i="2"/>
  <c r="Q25" i="2"/>
  <c r="Q26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50" i="2"/>
  <c r="Q80" i="2"/>
  <c r="Q82" i="2"/>
  <c r="Q83" i="2"/>
  <c r="N30" i="2"/>
  <c r="N31" i="2"/>
  <c r="N32" i="2"/>
  <c r="DK32" i="2" s="1"/>
  <c r="N33" i="2"/>
  <c r="N34" i="2"/>
  <c r="N35" i="2"/>
  <c r="N36" i="2"/>
  <c r="DK36" i="2" s="1"/>
  <c r="N37" i="2"/>
  <c r="N38" i="2"/>
  <c r="N39" i="2"/>
  <c r="N40" i="2"/>
  <c r="DK40" i="2" s="1"/>
  <c r="N41" i="2"/>
  <c r="N42" i="2"/>
  <c r="N43" i="2"/>
  <c r="N44" i="2"/>
  <c r="DK44" i="2" s="1"/>
  <c r="N50" i="2"/>
  <c r="DK50" i="2" s="1"/>
  <c r="N80" i="2"/>
  <c r="N82" i="2"/>
  <c r="N21" i="2"/>
  <c r="N22" i="2"/>
  <c r="N23" i="2"/>
  <c r="N24" i="2"/>
  <c r="N25" i="2"/>
  <c r="N26" i="2"/>
  <c r="CJ85" i="2"/>
  <c r="CI85" i="2"/>
  <c r="CH85" i="2"/>
  <c r="CG85" i="2"/>
  <c r="CE85" i="2"/>
  <c r="CD85" i="2"/>
  <c r="CC85" i="2"/>
  <c r="CB85" i="2"/>
  <c r="BZ85" i="2"/>
  <c r="BY85" i="2"/>
  <c r="BX85" i="2"/>
  <c r="BW85" i="2"/>
  <c r="BU85" i="2"/>
  <c r="BT85" i="2"/>
  <c r="BS85" i="2"/>
  <c r="BR85" i="2"/>
  <c r="BJ85" i="2"/>
  <c r="BI85" i="2"/>
  <c r="BH85" i="2"/>
  <c r="BG85" i="2"/>
  <c r="BE85" i="2"/>
  <c r="BD85" i="2"/>
  <c r="BC85" i="2"/>
  <c r="BB85" i="2"/>
  <c r="AZ85" i="2"/>
  <c r="AY85" i="2"/>
  <c r="AX85" i="2"/>
  <c r="AW85" i="2"/>
  <c r="AU85" i="2"/>
  <c r="AT85" i="2"/>
  <c r="AS85" i="2"/>
  <c r="AR85" i="2"/>
  <c r="DK25" i="2" l="1"/>
  <c r="DK21" i="2"/>
  <c r="DK80" i="2"/>
  <c r="DK47" i="2"/>
  <c r="DK41" i="2"/>
  <c r="DK37" i="2"/>
  <c r="DK33" i="2"/>
  <c r="DK29" i="2"/>
  <c r="DN50" i="2"/>
  <c r="DN44" i="2"/>
  <c r="DN40" i="2"/>
  <c r="DN36" i="2"/>
  <c r="DN32" i="2"/>
  <c r="DN26" i="2"/>
  <c r="DN22" i="2"/>
  <c r="DN18" i="2"/>
  <c r="DN83" i="2"/>
  <c r="DL82" i="2"/>
  <c r="DN48" i="2"/>
  <c r="DN42" i="2"/>
  <c r="DN38" i="2"/>
  <c r="DN34" i="2"/>
  <c r="DN30" i="2"/>
  <c r="DN24" i="2"/>
  <c r="DN20" i="2"/>
  <c r="DK19" i="2"/>
  <c r="DN49" i="2"/>
  <c r="DN43" i="2"/>
  <c r="DN39" i="2"/>
  <c r="DN35" i="2"/>
  <c r="DN31" i="2"/>
  <c r="DN25" i="2"/>
  <c r="DN21" i="2"/>
  <c r="DL53" i="2"/>
  <c r="DK23" i="2"/>
  <c r="DK83" i="2"/>
  <c r="DK49" i="2"/>
  <c r="DK43" i="2"/>
  <c r="DK39" i="2"/>
  <c r="DK35" i="2"/>
  <c r="DK31" i="2"/>
  <c r="DN82" i="2"/>
  <c r="DL54" i="2"/>
  <c r="DK82" i="2"/>
  <c r="DK48" i="2"/>
  <c r="DK42" i="2"/>
  <c r="DK38" i="2"/>
  <c r="DK34" i="2"/>
  <c r="DK30" i="2"/>
  <c r="DN80" i="2"/>
  <c r="DN47" i="2"/>
  <c r="DN41" i="2"/>
  <c r="DN37" i="2"/>
  <c r="DN33" i="2"/>
  <c r="DN29" i="2"/>
  <c r="DN23" i="2"/>
  <c r="DN19" i="2"/>
  <c r="DL80" i="2"/>
  <c r="DK17" i="2"/>
  <c r="DK24" i="2"/>
  <c r="DK26" i="2"/>
  <c r="DK22" i="2"/>
  <c r="BP85" i="2"/>
  <c r="AP85" i="2"/>
  <c r="BZ87" i="2"/>
  <c r="CJ87" i="2"/>
  <c r="BM85" i="2"/>
  <c r="O27" i="10" s="1"/>
  <c r="BU87" i="2"/>
  <c r="AN85" i="2"/>
  <c r="K41" i="10" s="1"/>
  <c r="AM85" i="2"/>
  <c r="K25" i="10" s="1"/>
  <c r="N85" i="2"/>
  <c r="AO85" i="2"/>
  <c r="BN85" i="2"/>
  <c r="O43" i="10" s="1"/>
  <c r="BO85" i="2"/>
  <c r="CE87" i="2"/>
  <c r="AZ87" i="2"/>
  <c r="BJ87" i="2"/>
  <c r="AU87" i="2"/>
  <c r="BE87" i="2"/>
  <c r="DN17" i="2"/>
  <c r="AA85" i="2"/>
  <c r="Z85" i="2"/>
  <c r="Y85" i="2"/>
  <c r="X85" i="2"/>
  <c r="S85" i="2"/>
  <c r="V87" i="2" s="1"/>
  <c r="P85" i="2"/>
  <c r="O85" i="2"/>
  <c r="G39" i="10" s="1"/>
  <c r="G23" i="10" l="1"/>
  <c r="DN85" i="2"/>
  <c r="BP87" i="2"/>
  <c r="AP87" i="2"/>
  <c r="CN85" i="2"/>
  <c r="CM85" i="2"/>
  <c r="S45" i="10" s="1"/>
  <c r="DL85" i="2"/>
  <c r="CL85" i="2"/>
  <c r="S29" i="10" s="1"/>
  <c r="DK85" i="2"/>
  <c r="AA87" i="2"/>
  <c r="DM85" i="2"/>
  <c r="D7" i="2"/>
  <c r="CO87" i="2" l="1"/>
  <c r="DN8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85" i="2"/>
  <c r="AD85" i="2"/>
  <c r="AE85" i="2"/>
  <c r="AF85" i="2"/>
  <c r="AH85" i="2"/>
  <c r="AI85" i="2"/>
  <c r="AJ85" i="2"/>
  <c r="AK85" i="2"/>
  <c r="AF87" i="2" l="1"/>
  <c r="AK87" i="2"/>
  <c r="Q85" i="2"/>
  <c r="Q87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P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AJ74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Bij uren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2EFC5721-1C99-4D54-9610-B3D8AE580CCD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<sst xmlns="http://schemas.openxmlformats.org/spreadsheetml/2006/main" count="3285" uniqueCount="989">
  <si>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</si>
  <si>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</si>
  <si>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</si>
  <si>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</si>
  <si>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</si>
  <si>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</si>
  <si>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</si>
  <si>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</si>
  <si>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</si>
  <si>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</si>
  <si>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</si>
  <si>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</si>
  <si>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</si>
  <si>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</si>
  <si>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</si>
  <si>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</si>
  <si>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</si>
  <si>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</si>
  <si>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</si>
  <si>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</si>
  <si>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</si>
  <si>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</si>
  <si>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</si>
  <si>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</si>
  <si>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</si>
  <si>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</si>
  <si>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</si>
  <si>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</si>
  <si>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</si>
  <si>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</si>
  <si>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</si>
  <si>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</si>
  <si>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</si>
  <si>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</si>
  <si>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</si>
  <si>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</si>
  <si>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</si>
  <si>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</si>
  <si>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</si>
  <si>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</si>
  <si>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</si>
  <si>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</si>
  <si>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</si>
  <si>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</si>
  <si>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</si>
  <si>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</si>
  <si>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</si>
  <si>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</si>
  <si>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</si>
  <si>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</si>
  <si>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</si>
  <si>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</si>
  <si>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</si>
  <si>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</si>
  <si>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</si>
  <si>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</si>
  <si>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</si>
  <si>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</si>
  <si>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</si>
  <si>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</si>
  <si>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</si>
  <si>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</si>
  <si>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</si>
  <si>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</si>
  <si>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</si>
  <si>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</si>
  <si>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</si>
  <si>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</si>
  <si>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</si>
  <si>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</si>
  <si>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</si>
  <si>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</si>
  <si>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</si>
  <si>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</si>
  <si>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</si>
  <si>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</si>
  <si>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</si>
  <si>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</si>
  <si>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</si>
  <si>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</si>
  <si>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</si>
  <si>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</si>
  <si>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</si>
  <si>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</si>
  <si>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</si>
  <si>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</si>
  <si>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</si>
  <si>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</si>
  <si>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</si>
  <si>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</si>
  <si>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</si>
  <si>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</si>
  <si>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</si>
  <si>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</si>
  <si>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</si>
  <si>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</si>
  <si>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</si>
  <si>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</si>
  <si>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</si>
  <si>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</si>
  <si>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</si>
  <si>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</si>
  <si>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</si>
  <si>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</si>
  <si>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</si>
  <si>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</si>
  <si>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</si>
  <si>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</si>
  <si>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</si>
  <si>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</si>
  <si>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</si>
  <si>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</si>
  <si>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</si>
  <si>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</si>
  <si>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</si>
  <si>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</si>
  <si>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</si>
  <si>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</si>
  <si>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</si>
  <si>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</si>
  <si>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</si>
  <si>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</si>
  <si>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</si>
  <si>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</si>
  <si>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</si>
  <si>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</si>
  <si>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</si>
  <si>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</si>
  <si>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</si>
  <si>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</si>
  <si>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</si>
  <si>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</si>
  <si>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</si>
  <si>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</si>
  <si>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</si>
  <si>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</si>
  <si>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</si>
  <si>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</si>
  <si>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</si>
  <si>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</si>
  <si>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</si>
  <si>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</si>
  <si>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</si>
  <si>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</si>
  <si>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</si>
  <si>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</si>
  <si>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</si>
  <si>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</si>
  <si>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</si>
  <si>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</si>
  <si>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</si>
  <si>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</si>
  <si>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</si>
  <si>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</si>
  <si>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</si>
  <si>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</si>
  <si>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</si>
  <si>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</si>
  <si>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</si>
  <si>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</si>
  <si>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</si>
  <si>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</si>
  <si>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</si>
  <si>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</si>
  <si>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</si>
  <si>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</si>
  <si>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</si>
  <si>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</si>
  <si>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</si>
  <si>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</si>
  <si>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</si>
  <si>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</si>
  <si>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</si>
  <si>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</si>
  <si>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</si>
  <si>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</si>
  <si>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</si>
  <si>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</si>
  <si>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</si>
  <si>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</si>
  <si>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</si>
  <si>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</si>
  <si>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</si>
  <si>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</si>
  <si>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</si>
  <si>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</si>
  <si>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</si>
  <si>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</si>
  <si>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</si>
  <si>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</si>
  <si>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</si>
  <si>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</si>
  <si>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</si>
  <si>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</si>
  <si>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</si>
  <si>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</si>
  <si>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</si>
  <si>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</si>
  <si>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</si>
  <si>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</si>
  <si>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</si>
  <si>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</si>
  <si>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</si>
  <si>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</si>
  <si>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</si>
  <si>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</si>
  <si>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</si>
  <si>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</si>
  <si>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</si>
  <si>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</si>
  <si>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</si>
  <si>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</si>
  <si>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</si>
  <si>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</si>
  <si>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</si>
  <si>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</si>
  <si>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</si>
  <si>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</si>
  <si>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</si>
  <si>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</si>
  <si>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</si>
  <si>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</si>
  <si>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</si>
  <si>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</si>
  <si>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</si>
  <si>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</si>
  <si>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</si>
  <si>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</si>
  <si>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</si>
  <si>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</si>
  <si>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</si>
  <si>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</si>
  <si>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</si>
  <si>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</si>
  <si>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</si>
  <si>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</si>
  <si>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</si>
  <si>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</si>
  <si>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</si>
  <si>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</si>
  <si>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</si>
  <si>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</si>
  <si>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</si>
  <si>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</si>
  <si>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</si>
  <si>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</si>
  <si>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</si>
  <si>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</si>
  <si>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</si>
  <si>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</si>
  <si>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</si>
  <si>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</si>
  <si>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</si>
  <si>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</si>
  <si>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</si>
  <si>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</si>
  <si>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</si>
  <si>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</si>
  <si>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</si>
  <si>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</si>
  <si>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</si>
  <si>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</si>
  <si>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</si>
  <si>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</si>
  <si>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</si>
  <si>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</si>
  <si>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</si>
  <si>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</si>
  <si>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</si>
  <si>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</si>
  <si>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</si>
  <si>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</si>
  <si>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</si>
  <si>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</si>
  <si>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</si>
  <si>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</si>
  <si>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</si>
  <si>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</si>
  <si>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</si>
  <si>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</si>
  <si>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</si>
  <si>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</si>
  <si>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</si>
  <si>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</si>
  <si>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</si>
  <si>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</si>
  <si>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</si>
  <si>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</si>
  <si>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</si>
  <si>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</si>
  <si>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</si>
  <si>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</si>
  <si>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</si>
  <si>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</si>
  <si>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</si>
  <si>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</si>
  <si>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</si>
  <si>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</si>
  <si>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</si>
  <si>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</si>
  <si>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</si>
  <si>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</si>
  <si>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</si>
  <si>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</si>
  <si>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</si>
  <si>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</si>
  <si>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</si>
  <si>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</si>
  <si>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</si>
  <si>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</si>
  <si>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</si>
  <si>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</si>
  <si>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</si>
  <si>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</si>
  <si>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</si>
  <si>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</si>
  <si>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</si>
  <si>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</si>
  <si>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</si>
  <si>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</si>
  <si>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</si>
  <si>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</si>
  <si>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</si>
  <si>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</si>
  <si>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</si>
  <si>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</si>
  <si>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</si>
  <si>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</si>
  <si>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</si>
  <si>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</si>
  <si>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</si>
  <si>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</si>
  <si>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</si>
  <si>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</si>
  <si>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</si>
  <si>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</si>
  <si>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</si>
  <si>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</si>
  <si>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</si>
  <si>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</si>
  <si>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</si>
  <si>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</si>
  <si>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</si>
  <si>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</si>
  <si>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</si>
  <si>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</si>
  <si>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</si>
  <si>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</si>
  <si>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</si>
  <si>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</si>
  <si>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</si>
  <si>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</si>
  <si>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</si>
  <si>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</si>
  <si>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</si>
  <si>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</si>
  <si>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</si>
  <si>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</si>
  <si>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</si>
  <si>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</si>
  <si>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</si>
  <si>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</si>
  <si>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</si>
  <si>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</si>
  <si>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</si>
  <si>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</si>
  <si>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</si>
  <si>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</si>
  <si>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</si>
  <si>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</si>
  <si>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</si>
  <si>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</si>
  <si>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</si>
  <si>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</si>
  <si>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</si>
  <si>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</si>
  <si>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</si>
  <si>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</si>
  <si>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</si>
  <si>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</si>
  <si>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</si>
  <si>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</si>
  <si>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</si>
  <si>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</si>
  <si>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</si>
  <si>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</si>
  <si>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</si>
  <si>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</si>
  <si>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</si>
  <si>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</si>
  <si>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</si>
  <si>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</si>
  <si>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</si>
  <si>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</si>
  <si>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</si>
  <si>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</si>
  <si>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</si>
  <si>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</si>
  <si>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</si>
  <si>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</si>
  <si>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</si>
  <si>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</si>
  <si>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</si>
  <si>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</si>
  <si>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</si>
  <si>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</si>
  <si>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</si>
  <si>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</si>
  <si>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</si>
  <si>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</si>
  <si>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</si>
  <si>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</si>
  <si>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</si>
  <si>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</si>
  <si>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</si>
  <si>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</si>
  <si>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</si>
  <si>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</si>
  <si>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</si>
  <si>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</si>
  <si>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</si>
  <si>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</si>
  <si>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</si>
  <si>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</si>
  <si>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</si>
  <si>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</si>
  <si>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</si>
  <si>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</si>
  <si>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</si>
  <si>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</si>
  <si>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</si>
  <si>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</si>
  <si>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</si>
  <si>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</si>
  <si>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</si>
  <si>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</si>
  <si>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</si>
  <si>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</si>
  <si>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</si>
  <si>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</si>
  <si>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</si>
  <si>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</si>
  <si>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</si>
  <si>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</si>
  <si>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</si>
  <si>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</si>
  <si>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</si>
  <si>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</si>
  <si>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</si>
  <si>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</si>
  <si>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</si>
  <si>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</si>
  <si>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</si>
  <si>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</si>
  <si>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</si>
  <si>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</si>
  <si>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</si>
  <si>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</si>
  <si>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</si>
  <si>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</si>
  <si>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</si>
  <si>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</si>
  <si>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</si>
  <si>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</si>
  <si>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</si>
  <si>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</si>
  <si>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</si>
  <si>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</si>
  <si>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</si>
  <si>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</si>
  <si>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</si>
  <si>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</si>
  <si>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</si>
  <si>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</si>
  <si>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</si>
  <si>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</si>
  <si>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</si>
  <si>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</si>
  <si>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</si>
  <si>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</si>
  <si>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</si>
  <si>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</si>
  <si>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</si>
  <si>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</si>
  <si>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</si>
  <si>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</si>
  <si>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</si>
  <si>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</si>
  <si>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</si>
  <si>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</si>
  <si>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</si>
  <si>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</si>
  <si>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</si>
  <si>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</si>
  <si>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</si>
  <si>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</si>
  <si>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</si>
  <si>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</si>
  <si>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</si>
  <si>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</si>
  <si>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</si>
  <si>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</si>
  <si>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</si>
  <si>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</si>
  <si>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</si>
  <si>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</si>
  <si>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</si>
  <si>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</si>
  <si>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</si>
  <si>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</si>
  <si>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</si>
  <si>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</si>
  <si>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</si>
  <si>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</si>
  <si>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</si>
  <si>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</si>
  <si>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</si>
  <si>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</si>
  <si>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</si>
  <si>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</si>
  <si>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</si>
  <si>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</si>
  <si>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</si>
  <si>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</si>
  <si>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</si>
  <si>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</si>
  <si>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</si>
  <si>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</si>
  <si>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</si>
  <si>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</si>
  <si>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</si>
  <si>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</si>
  <si>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</si>
  <si>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</si>
  <si>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</si>
  <si>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</si>
  <si>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</si>
  <si>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</si>
  <si>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</si>
  <si>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</si>
  <si>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</si>
  <si>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</si>
  <si>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</si>
  <si>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</si>
  <si>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</si>
  <si>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</si>
  <si>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</si>
  <si>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</si>
  <si>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</si>
  <si>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</si>
  <si>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</si>
  <si>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</si>
  <si>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</si>
  <si>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</si>
  <si>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</si>
  <si>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</si>
  <si>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</si>
  <si>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</si>
  <si>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</si>
  <si>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</si>
  <si>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</si>
  <si>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</si>
  <si>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</si>
  <si>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</si>
  <si>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</si>
  <si>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</si>
  <si>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</si>
  <si>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</si>
  <si>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</si>
  <si>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</si>
  <si>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</si>
  <si>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</si>
  <si>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</si>
  <si>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</si>
  <si>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</si>
  <si>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</si>
  <si>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</si>
  <si>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</si>
  <si>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</si>
  <si>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</si>
  <si>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</si>
  <si>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</si>
  <si>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</si>
  <si>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</si>
  <si>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</si>
  <si>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</si>
  <si>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</si>
  <si>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</si>
  <si>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</si>
  <si>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</si>
  <si>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</si>
  <si>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</si>
  <si>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</si>
  <si>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</si>
  <si>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</si>
  <si>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</si>
  <si>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</si>
  <si>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</si>
  <si>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</si>
  <si>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</si>
  <si>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</si>
  <si>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</si>
  <si>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</si>
  <si>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</si>
  <si>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</si>
  <si>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</si>
  <si>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</si>
  <si>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</si>
  <si>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</si>
  <si>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</si>
  <si>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</si>
  <si>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</si>
  <si>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</si>
  <si>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</si>
  <si>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</si>
  <si>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</si>
  <si>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</si>
  <si>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</si>
  <si>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</si>
  <si>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</si>
  <si>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</si>
  <si>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</si>
  <si>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</si>
  <si>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</si>
  <si>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</si>
  <si>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</si>
  <si>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</si>
  <si>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</si>
  <si>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</si>
  <si>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</si>
  <si>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</si>
  <si>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</si>
  <si>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</si>
  <si>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</si>
  <si>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</si>
  <si>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</si>
  <si>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</si>
  <si>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</si>
  <si>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</si>
  <si>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</si>
  <si>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</si>
  <si>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</si>
  <si>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</si>
  <si>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</si>
  <si>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</si>
  <si>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</si>
  <si>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</si>
  <si>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</si>
  <si>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</si>
  <si>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</si>
  <si>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</si>
  <si>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</si>
  <si>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</si>
  <si>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</si>
  <si>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</si>
  <si>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</si>
  <si>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</si>
  <si>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</si>
  <si>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</si>
  <si>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</si>
  <si>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</si>
  <si>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</si>
  <si>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</si>
  <si>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</si>
  <si>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</si>
  <si>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</si>
  <si>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</si>
  <si>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</si>
  <si>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</si>
  <si>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</si>
  <si>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</si>
  <si>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</si>
  <si>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</si>
  <si>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</si>
  <si>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</si>
  <si>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</si>
  <si>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</si>
  <si>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</si>
  <si>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</si>
  <si>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</si>
  <si>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</si>
  <si>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</si>
  <si>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</si>
  <si>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</si>
  <si>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</si>
  <si>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</si>
  <si>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</si>
  <si>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</si>
  <si>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</si>
  <si>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</si>
  <si>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</si>
  <si>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</si>
  <si>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</si>
  <si>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</si>
  <si>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</si>
  <si>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</si>
  <si>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</si>
  <si>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</si>
  <si>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</si>
  <si>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</si>
  <si>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</si>
  <si>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</si>
  <si>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</si>
  <si>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</si>
  <si>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</si>
  <si>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</si>
  <si>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</si>
  <si>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</si>
  <si>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</si>
  <si>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</si>
  <si>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</si>
  <si>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</si>
  <si>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</si>
  <si>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</si>
  <si>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</si>
  <si>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</si>
  <si>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</si>
  <si>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</si>
  <si>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</si>
  <si>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</si>
  <si>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</si>
  <si>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</si>
  <si>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</si>
  <si>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</si>
  <si>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</si>
  <si>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</si>
  <si>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</si>
  <si>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</si>
  <si>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</si>
  <si>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</si>
  <si>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</si>
  <si>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</si>
  <si>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</si>
  <si>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</si>
  <si>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</si>
  <si>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</si>
  <si>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</si>
  <si>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</si>
  <si>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</si>
  <si>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</si>
  <si>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</si>
  <si>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</si>
  <si>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</si>
  <si>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</si>
  <si>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</si>
  <si>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</si>
  <si>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</si>
  <si>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</si>
  <si>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</si>
  <si>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</si>
  <si>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</si>
  <si>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</si>
  <si>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</si>
  <si>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</si>
  <si>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</si>
  <si>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</si>
  <si>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</si>
  <si>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</si>
  <si>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</si>
  <si>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</si>
  <si>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</si>
  <si>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</si>
  <si>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</si>
  <si>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</si>
  <si>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</si>
  <si>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</si>
  <si>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</si>
  <si>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</si>
  <si>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</si>
  <si>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</si>
  <si>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</si>
  <si>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</si>
  <si>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</si>
  <si>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</si>
  <si>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</si>
  <si>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</si>
  <si>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</si>
  <si>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</si>
  <si>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</si>
  <si>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</si>
  <si>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</si>
  <si>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</si>
  <si>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</si>
  <si>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</si>
  <si>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</si>
  <si>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</si>
  <si>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</si>
  <si>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</si>
  <si>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</si>
  <si>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</si>
  <si>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</si>
  <si>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</si>
  <si>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</si>
  <si>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</si>
  <si>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</si>
  <si>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</si>
  <si>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</si>
  <si>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</si>
  <si>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</si>
  <si>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</si>
  <si>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</si>
  <si>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</si>
  <si>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</si>
  <si>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</si>
  <si>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</si>
  <si>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</si>
  <si>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</si>
  <si>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</si>
  <si>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</si>
  <si>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</si>
  <si>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</si>
  <si>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</si>
  <si>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</si>
  <si>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</si>
  <si>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</si>
  <si>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</si>
  <si>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</si>
  <si>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</si>
  <si>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</si>
  <si>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</si>
  <si>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</si>
  <si>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</si>
  <si>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</si>
  <si>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</si>
  <si>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</si>
  <si>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</si>
  <si>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</si>
  <si>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</si>
  <si>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</si>
  <si>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</si>
  <si>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</si>
  <si>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</si>
  <si>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</si>
  <si>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</si>
  <si>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</si>
  <si>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</si>
  <si>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</si>
  <si>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</si>
  <si>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</si>
  <si>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</si>
  <si>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</si>
  <si>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</si>
  <si>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</si>
  <si>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</si>
  <si>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</si>
  <si>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</si>
  <si>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</si>
  <si>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</si>
  <si>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</si>
  <si>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</si>
  <si>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</si>
  <si>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</si>
  <si>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</si>
  <si>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</si>
  <si>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</si>
  <si>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</si>
  <si>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</si>
  <si>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</si>
  <si>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</si>
  <si>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</si>
  <si>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</si>
  <si>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</si>
  <si>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</si>
  <si>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</si>
  <si>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</si>
  <si>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</si>
  <si>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</si>
  <si>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</si>
  <si>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</si>
  <si>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</si>
  <si>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</si>
  <si>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</si>
  <si>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</si>
  <si>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</si>
  <si>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</si>
  <si>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</si>
  <si>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</si>
  <si>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</si>
  <si>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</si>
  <si>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</si>
  <si>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</si>
  <si>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</si>
  <si>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</si>
  <si>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</si>
  <si>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</si>
  <si>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</si>
  <si>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</si>
  <si>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</si>
  <si>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</si>
  <si>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</si>
  <si>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</si>
  <si>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</si>
  <si>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</si>
  <si>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</si>
  <si>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</si>
  <si>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</si>
  <si>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</si>
  <si>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</si>
  <si>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</si>
  <si>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</si>
  <si>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</si>
  <si>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</si>
  <si>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</si>
  <si>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</si>
  <si>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</si>
  <si>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</si>
  <si>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</si>
  <si>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</si>
  <si>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</si>
  <si>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</si>
  <si>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</si>
  <si>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</si>
  <si>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</si>
  <si>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</si>
  <si>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</si>
  <si>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</si>
  <si>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</si>
  <si>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</si>
  <si>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</si>
  <si>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</si>
  <si>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</si>
  <si>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</si>
  <si>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</si>
  <si>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</si>
  <si>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</si>
  <si>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</si>
  <si>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</si>
  <si>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</si>
  <si>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</si>
  <si>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</si>
  <si>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</si>
  <si>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</si>
  <si>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</si>
  <si>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</si>
  <si>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</si>
  <si>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</si>
  <si>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</si>
  <si>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</si>
  <si>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</si>
  <si>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</si>
  <si>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</si>
  <si>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</si>
  <si>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</si>
  <si>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</si>
  <si>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</si>
  <si>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</si>
  <si>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</si>
  <si>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</si>
  <si>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</si>
  <si>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</si>
  <si>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Maasland</t>
  </si>
  <si>
    <t>A. Reijm</t>
  </si>
  <si>
    <t>B1-K1 Werkt als assistent in een arbeidsorganisatie                                      P7-K1 Assisteert bij ambachtelijke of industriële productie, verwerking en/of verpakking van voeding</t>
  </si>
  <si>
    <t>Nederlands</t>
  </si>
  <si>
    <t>Loopbaan en burgerschap</t>
  </si>
  <si>
    <t>Introductie</t>
  </si>
  <si>
    <t>Mentoruur</t>
  </si>
  <si>
    <t>Coaching</t>
  </si>
  <si>
    <t>Vakvaardigheid</t>
  </si>
  <si>
    <t>K0426 Assisteren bij het beheer van de openbare ruimte</t>
  </si>
  <si>
    <t>K0097 Solliciteren</t>
  </si>
  <si>
    <t>Entree voeding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</si>
  <si>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</si>
  <si>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</si>
  <si>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</si>
  <si>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</si>
  <si>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</si>
  <si>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</si>
  <si>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</si>
  <si>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</si>
  <si>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</si>
  <si>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2 uur</t>
  </si>
  <si>
    <t>Leerjaar 1</t>
  </si>
  <si>
    <t>Periode 1</t>
  </si>
  <si>
    <t>Periode 2</t>
  </si>
  <si>
    <t>Periode 3</t>
  </si>
  <si>
    <t>Periode 4</t>
  </si>
  <si>
    <t>Docent</t>
  </si>
  <si>
    <t>Meid</t>
  </si>
  <si>
    <t>Lesdag dinsdag</t>
  </si>
  <si>
    <t>2019-2020</t>
  </si>
  <si>
    <t>Uren</t>
  </si>
  <si>
    <t>1,1,1,1,1,1,0,0</t>
  </si>
  <si>
    <t>4,4,3,3,3,3,0,0</t>
  </si>
  <si>
    <t>0,0,1,1,1,1,0,0</t>
  </si>
  <si>
    <t>Excursie Keukenhof</t>
  </si>
  <si>
    <t>1F</t>
  </si>
  <si>
    <t>B1-K1-W1 Bereidt (assisterende) werkzaamheden voor                                                                                                      B1-K1-W2 Voert (assisterende) werkzaamheden uit                                                          B1-K1-W3 Meldt zich ter afsluiting van zijn (assisterende) werkzaamheden af                                           P7-K1-W1 Maakt (werk)ruimtes bedrijfsklaar                                                            P7-K1-W2 Bewerkt en verwerkt voedingsproducten en/of halffabricaten daarvan                                                                              P7-K1-W3 Maakt voedingsproducten klantgereed                                                                          P7-K1-W4 Maakt (werk)ruimten, gereedschappen en machines schoon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</si>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</sst>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0" fontId="54" fillId="9" borderId="0" xfId="0" applyFont="1" applyFill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7" zoomScale="80" zoomScaleNormal="80" workbookViewId="0">
      <selection activeCell="AC11" sqref="AC11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873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144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882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980</v>
      </c>
      <c r="D3" s="266"/>
      <c r="E3" s="140"/>
      <c r="F3" s="351" t="s">
        <v>961</v>
      </c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3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137</v>
      </c>
      <c r="D4" s="268" t="s">
        <v>138</v>
      </c>
      <c r="E4" s="140"/>
      <c r="F4" s="269"/>
      <c r="G4" s="270" t="s">
        <v>141</v>
      </c>
      <c r="H4" s="270"/>
      <c r="I4" s="354" t="s">
        <v>143</v>
      </c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885</v>
      </c>
      <c r="D5" s="183">
        <v>1</v>
      </c>
      <c r="E5" s="271"/>
      <c r="F5" s="357">
        <v>25260</v>
      </c>
      <c r="G5" s="358"/>
      <c r="H5" s="355" t="str">
        <f>IFERROR(VLOOKUP(F5,db_crebolijst_all!A3:S497,17),"1")</f>
        <v>Entree 23192 (Assistent horeca, voeding of voedingsindustrie)</v>
      </c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6"/>
      <c r="Y5" s="144"/>
      <c r="AA5" s="281"/>
      <c r="AB5" s="281"/>
      <c r="AC5" s="282" t="s">
        <v>911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139</v>
      </c>
      <c r="D6" s="273" t="s">
        <v>140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874</v>
      </c>
      <c r="AU6" s="284" t="s">
        <v>867</v>
      </c>
      <c r="AV6" s="284" t="s">
        <v>875</v>
      </c>
      <c r="AW6" s="284" t="s">
        <v>875</v>
      </c>
      <c r="AX6" s="284" t="s">
        <v>877</v>
      </c>
      <c r="AY6" s="284" t="s">
        <v>878</v>
      </c>
    </row>
    <row r="7" spans="2:51" ht="15.75" customHeight="1" thickBot="1" x14ac:dyDescent="0.35">
      <c r="B7" s="143"/>
      <c r="C7" s="148" t="s">
        <v>13</v>
      </c>
      <c r="D7" s="315">
        <f>IFERROR(VLOOKUP(F5,db_crebolijst_all!A3:Q497,db_crebolijst_all!J1),"gcg")</f>
        <v>1</v>
      </c>
      <c r="E7" s="271"/>
      <c r="F7" s="339" t="s">
        <v>142</v>
      </c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1"/>
      <c r="Y7" s="144"/>
      <c r="AR7" s="280" t="str">
        <f>CONCATENATE(C7,";",D5+AS10)</f>
        <v>BBL;1</v>
      </c>
      <c r="AS7" s="285" t="s">
        <v>192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200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610</v>
      </c>
    </row>
    <row r="9" spans="2:51" ht="21.75" customHeight="1" thickBot="1" x14ac:dyDescent="0.35">
      <c r="B9" s="143"/>
      <c r="C9" s="142" t="s">
        <v>136</v>
      </c>
      <c r="D9" s="139"/>
      <c r="E9" s="140"/>
      <c r="F9" s="339" t="s">
        <v>10</v>
      </c>
      <c r="G9" s="340"/>
      <c r="H9" s="362"/>
      <c r="I9" s="136"/>
      <c r="J9" s="359" t="s">
        <v>11</v>
      </c>
      <c r="K9" s="360"/>
      <c r="L9" s="361"/>
      <c r="M9" s="136"/>
      <c r="N9" s="359" t="s">
        <v>12</v>
      </c>
      <c r="O9" s="360"/>
      <c r="P9" s="361"/>
      <c r="Q9" s="137"/>
      <c r="R9" s="359" t="s">
        <v>15</v>
      </c>
      <c r="S9" s="360"/>
      <c r="T9" s="361"/>
      <c r="U9" s="137"/>
      <c r="V9" s="339" t="s">
        <v>4</v>
      </c>
      <c r="W9" s="340"/>
      <c r="X9" s="341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850</v>
      </c>
    </row>
    <row r="10" spans="2:51" ht="18.75" customHeight="1" thickBot="1" x14ac:dyDescent="0.35">
      <c r="B10" s="143"/>
      <c r="C10" s="59">
        <v>7.0000000000000007E-2</v>
      </c>
      <c r="D10" s="136" t="s">
        <v>192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850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9" t="s">
        <v>10</v>
      </c>
      <c r="G16" s="340"/>
      <c r="H16" s="341"/>
      <c r="I16" s="74"/>
      <c r="J16" s="339" t="s">
        <v>11</v>
      </c>
      <c r="K16" s="340"/>
      <c r="L16" s="341"/>
      <c r="M16" s="74"/>
      <c r="N16" s="339" t="s">
        <v>12</v>
      </c>
      <c r="O16" s="340"/>
      <c r="P16" s="341"/>
      <c r="Q16" s="75"/>
      <c r="R16" s="339" t="s">
        <v>15</v>
      </c>
      <c r="S16" s="340"/>
      <c r="T16" s="341"/>
      <c r="U16" s="75"/>
      <c r="V16" s="339" t="s">
        <v>4</v>
      </c>
      <c r="W16" s="340"/>
      <c r="X16" s="341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42" t="s">
        <v>192</v>
      </c>
      <c r="D18" s="78"/>
      <c r="F18" s="345">
        <f>IFERROR(W10*(1+$C$10),AC5)</f>
        <v>214</v>
      </c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7"/>
      <c r="Y18" s="76"/>
    </row>
    <row r="19" spans="2:25" ht="10.199999999999999" customHeight="1" thickBot="1" x14ac:dyDescent="0.35">
      <c r="B19" s="72"/>
      <c r="C19" s="34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3"/>
      <c r="D21" s="74" t="s">
        <v>29</v>
      </c>
      <c r="E21" s="83"/>
      <c r="F21" s="84"/>
      <c r="G21" s="291">
        <f>G10*(1+$C$10)</f>
        <v>214</v>
      </c>
      <c r="H21" s="86"/>
      <c r="I21" s="75"/>
      <c r="J21" s="87"/>
      <c r="K21" s="291">
        <f>K10*(1+$C$10)</f>
        <v>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214</v>
      </c>
      <c r="X21" s="86"/>
      <c r="Y21" s="76"/>
    </row>
    <row r="22" spans="2:25" ht="10.199999999999999" customHeight="1" x14ac:dyDescent="0.3">
      <c r="B22" s="72"/>
      <c r="C22" s="34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3"/>
      <c r="D23" s="75" t="s">
        <v>17</v>
      </c>
      <c r="E23" s="89"/>
      <c r="F23" s="90"/>
      <c r="G23" s="291">
        <f>Opleidingsplan!P85+Opleidingsplan!N85</f>
        <v>222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3"/>
      <c r="D25" s="75" t="s">
        <v>18</v>
      </c>
      <c r="E25" s="73"/>
      <c r="F25" s="88"/>
      <c r="G25" s="75"/>
      <c r="H25" s="86"/>
      <c r="I25" s="75"/>
      <c r="J25" s="87"/>
      <c r="K25" s="291">
        <f>Opleidingsplan!AM85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Opleidingsplan!BM85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Opleidingsplan!CL85</f>
        <v>0</v>
      </c>
      <c r="T29" s="86"/>
      <c r="U29" s="75"/>
      <c r="V29" s="87"/>
      <c r="W29" s="85">
        <f>+G23+K25+O27+S29</f>
        <v>222</v>
      </c>
      <c r="X29" s="86"/>
      <c r="Y29" s="76"/>
    </row>
    <row r="30" spans="2:25" ht="10.199999999999999" customHeight="1" x14ac:dyDescent="0.3">
      <c r="B30" s="72"/>
      <c r="C30" s="34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3"/>
      <c r="D31" s="74" t="s">
        <v>4</v>
      </c>
      <c r="E31" s="83"/>
      <c r="F31" s="88"/>
      <c r="G31" s="292">
        <f>+G23-G21</f>
        <v>8</v>
      </c>
      <c r="H31" s="86"/>
      <c r="I31" s="75"/>
      <c r="J31" s="87"/>
      <c r="K31" s="292">
        <f>+K25-K21</f>
        <v>0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8</v>
      </c>
      <c r="X31" s="86"/>
      <c r="Y31" s="76"/>
    </row>
    <row r="32" spans="2:25" ht="10.199999999999999" customHeight="1" thickBot="1" x14ac:dyDescent="0.35">
      <c r="B32" s="72"/>
      <c r="C32" s="34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42" t="s">
        <v>0</v>
      </c>
      <c r="D34" s="78"/>
      <c r="F34" s="345">
        <f>W11*(1+$C$11)</f>
        <v>650</v>
      </c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7"/>
      <c r="Y34" s="76"/>
    </row>
    <row r="35" spans="2:25" ht="10.199999999999999" customHeight="1" thickBot="1" x14ac:dyDescent="0.35">
      <c r="B35" s="72"/>
      <c r="C35" s="34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3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650</v>
      </c>
      <c r="X37" s="86"/>
      <c r="Y37" s="76"/>
    </row>
    <row r="38" spans="2:25" ht="10.199999999999999" customHeight="1" x14ac:dyDescent="0.3">
      <c r="B38" s="72"/>
      <c r="C38" s="34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3"/>
      <c r="D39" s="75" t="s">
        <v>17</v>
      </c>
      <c r="E39" s="89"/>
      <c r="F39" s="90"/>
      <c r="G39" s="291">
        <f>Opleidingsplan!O85</f>
        <v>1088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3"/>
      <c r="D41" s="75" t="s">
        <v>18</v>
      </c>
      <c r="E41" s="73"/>
      <c r="F41" s="88"/>
      <c r="G41" s="75"/>
      <c r="H41" s="86"/>
      <c r="I41" s="75"/>
      <c r="J41" s="87"/>
      <c r="K41" s="291">
        <f>Opleidingsplan!AN85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Opleidingsplan!BN85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Opleidingsplan!CM85</f>
        <v>0</v>
      </c>
      <c r="T45" s="86"/>
      <c r="U45" s="75"/>
      <c r="V45" s="87"/>
      <c r="W45" s="85">
        <f>+G39+K41+O43+S45</f>
        <v>1088</v>
      </c>
      <c r="X45" s="86"/>
      <c r="Y45" s="76"/>
    </row>
    <row r="46" spans="2:25" ht="10.199999999999999" customHeight="1" x14ac:dyDescent="0.3">
      <c r="B46" s="72"/>
      <c r="C46" s="34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3"/>
      <c r="D47" s="74" t="s">
        <v>4</v>
      </c>
      <c r="E47" s="83"/>
      <c r="F47" s="88"/>
      <c r="G47" s="292">
        <f>+G39-G37</f>
        <v>438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438</v>
      </c>
      <c r="X47" s="86"/>
      <c r="Y47" s="76"/>
    </row>
    <row r="48" spans="2:25" ht="10.199999999999999" customHeight="1" thickBot="1" x14ac:dyDescent="0.35">
      <c r="B48" s="72"/>
      <c r="C48" s="34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3" t="s">
        <v>4</v>
      </c>
      <c r="D50" s="78"/>
      <c r="E50" s="73"/>
      <c r="F50" s="336">
        <f>F18+F34+W12-W11-W10</f>
        <v>864</v>
      </c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8"/>
      <c r="Y50" s="76"/>
    </row>
    <row r="51" spans="1:125" ht="10.199999999999999" customHeight="1" thickBot="1" x14ac:dyDescent="0.35">
      <c r="B51" s="72"/>
      <c r="C51" s="33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4"/>
      <c r="D53" s="74" t="s">
        <v>29</v>
      </c>
      <c r="E53" s="83"/>
      <c r="F53" s="84"/>
      <c r="G53" s="291">
        <f>+G21+G37</f>
        <v>864</v>
      </c>
      <c r="H53" s="76"/>
      <c r="I53" s="77"/>
      <c r="J53" s="88"/>
      <c r="K53" s="291">
        <f>+K21+K37</f>
        <v>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864</v>
      </c>
      <c r="X53" s="100"/>
      <c r="Y53" s="76"/>
      <c r="AP53" s="288"/>
    </row>
    <row r="54" spans="1:125" ht="10.199999999999999" customHeight="1" x14ac:dyDescent="0.3">
      <c r="B54" s="72"/>
      <c r="C54" s="33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34"/>
      <c r="D55" s="74" t="s">
        <v>192</v>
      </c>
      <c r="E55" s="83"/>
      <c r="F55" s="84"/>
      <c r="G55" s="291">
        <f>G23</f>
        <v>222</v>
      </c>
      <c r="H55" s="86"/>
      <c r="I55" s="75"/>
      <c r="J55" s="87"/>
      <c r="K55" s="291">
        <f>K25</f>
        <v>0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222</v>
      </c>
      <c r="X55" s="100"/>
      <c r="Y55" s="76"/>
    </row>
    <row r="56" spans="1:125" ht="14.25" customHeight="1" x14ac:dyDescent="0.3">
      <c r="B56" s="72"/>
      <c r="C56" s="334"/>
      <c r="D56" s="74" t="s">
        <v>0</v>
      </c>
      <c r="E56" s="83"/>
      <c r="F56" s="84"/>
      <c r="G56" s="291">
        <f>G39</f>
        <v>1088</v>
      </c>
      <c r="H56" s="86"/>
      <c r="I56" s="75"/>
      <c r="J56" s="87"/>
      <c r="K56" s="291">
        <f>K41</f>
        <v>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1088</v>
      </c>
      <c r="X56" s="100"/>
      <c r="Y56" s="76"/>
    </row>
    <row r="57" spans="1:125" s="293" customFormat="1" ht="14.25" customHeight="1" x14ac:dyDescent="0.3">
      <c r="A57" s="283"/>
      <c r="B57" s="103"/>
      <c r="C57" s="33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0.83053435114503815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34"/>
      <c r="D58" s="74" t="s">
        <v>4</v>
      </c>
      <c r="E58" s="83"/>
      <c r="F58" s="88"/>
      <c r="G58" s="291">
        <f>+G55+G56</f>
        <v>1310</v>
      </c>
      <c r="H58" s="76"/>
      <c r="I58" s="77"/>
      <c r="J58" s="88"/>
      <c r="K58" s="291">
        <f>+K55+K56</f>
        <v>0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1310</v>
      </c>
      <c r="X58" s="100"/>
      <c r="Y58" s="76"/>
    </row>
    <row r="59" spans="1:125" ht="10.199999999999999" customHeight="1" x14ac:dyDescent="0.3">
      <c r="B59" s="72"/>
      <c r="C59" s="33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4"/>
      <c r="D60" s="116" t="s">
        <v>134</v>
      </c>
      <c r="E60" s="83"/>
      <c r="F60" s="88"/>
      <c r="G60" s="292">
        <f>(G56+G55)-G53</f>
        <v>446</v>
      </c>
      <c r="H60" s="76"/>
      <c r="I60" s="77"/>
      <c r="J60" s="88"/>
      <c r="K60" s="292">
        <f>(K56+K55)-K53</f>
        <v>0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446</v>
      </c>
      <c r="X60" s="100"/>
      <c r="Y60" s="76"/>
    </row>
    <row r="61" spans="1:125" ht="10.199999999999999" customHeight="1" x14ac:dyDescent="0.3">
      <c r="B61" s="72"/>
      <c r="C61" s="33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4"/>
      <c r="D62" s="116" t="s">
        <v>135</v>
      </c>
      <c r="E62" s="83"/>
      <c r="F62" s="88"/>
      <c r="G62" s="292">
        <f>G55+G56-((G21/(1+$C$10))+(G37/(1+$C$11)))</f>
        <v>460</v>
      </c>
      <c r="H62" s="76"/>
      <c r="I62" s="77"/>
      <c r="J62" s="88"/>
      <c r="K62" s="292">
        <f>K55+K56-((K21/(1+$C$10))+(K37/(1+$C$11)))</f>
        <v>0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460</v>
      </c>
      <c r="X62" s="100"/>
      <c r="Y62" s="76"/>
    </row>
    <row r="63" spans="1:125" ht="10.199999999999999" customHeight="1" thickBot="1" x14ac:dyDescent="0.35">
      <c r="B63" s="72"/>
      <c r="C63" s="33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185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48" t="str">
        <f>Examenprogramma!$B$34</f>
        <v>11 juli 2019</v>
      </c>
      <c r="L66" s="348"/>
      <c r="M66" s="348"/>
      <c r="N66" s="348"/>
      <c r="O66" s="348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49" t="str">
        <f>Examenprogramma!$B$35</f>
        <v>Maasland</v>
      </c>
      <c r="L67" s="349"/>
      <c r="M67" s="349"/>
      <c r="N67" s="349"/>
      <c r="O67" s="349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50" t="str">
        <f>Examenprogramma!$B$36</f>
        <v>A. Reijm</v>
      </c>
      <c r="L68" s="350"/>
      <c r="M68" s="350"/>
      <c r="N68" s="350"/>
      <c r="O68" s="350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yG/zuDHEdCRf8+12MZw6rWMlulf/ioQw0cnexCqxhZaJqIVLLC4J98zlV79yaqNO+dyA5TuKEch+bIkIz0I3vg==" saltValue="w5PiAAAwgQuBX76cnr//P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N106"/>
  <sheetViews>
    <sheetView tabSelected="1" zoomScale="80" zoomScaleNormal="80" workbookViewId="0">
      <pane xSplit="3" ySplit="14" topLeftCell="D67" activePane="bottomRight" state="frozen"/>
      <selection pane="topRight" activeCell="C1" sqref="C1"/>
      <selection pane="bottomLeft" activeCell="A13" sqref="A13"/>
      <selection pane="bottomRight" activeCell="AM1" sqref="AM1:DI1048576"/>
    </sheetView>
  </sheetViews>
  <sheetFormatPr defaultColWidth="8.88671875" defaultRowHeight="14.4" outlineLevelRow="1" outlineLevelCol="1" x14ac:dyDescent="0.3"/>
  <cols>
    <col min="1" max="1" width="54.5546875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1.33203125" style="208" hidden="1" customWidth="1" collapsed="1"/>
    <col min="10" max="10" width="1.33203125" style="208" hidden="1" customWidth="1"/>
    <col min="11" max="12" width="14" style="208" hidden="1" customWidth="1"/>
    <col min="13" max="13" width="1.33203125" style="208" customWidth="1"/>
    <col min="14" max="14" width="5.6640625" style="210" bestFit="1" customWidth="1"/>
    <col min="15" max="15" width="6.88671875" style="210" bestFit="1" customWidth="1"/>
    <col min="16" max="17" width="11.88671875" style="210" customWidth="1"/>
    <col min="18" max="18" width="1.6640625" style="208" customWidth="1"/>
    <col min="19" max="20" width="5.6640625" style="210" bestFit="1" customWidth="1" outlineLevel="1"/>
    <col min="21" max="22" width="12.88671875" style="210" customWidth="1" outlineLevel="1"/>
    <col min="23" max="23" width="1.6640625" style="208" customWidth="1" outlineLevel="1"/>
    <col min="24" max="25" width="5.6640625" style="210" bestFit="1" customWidth="1" outlineLevel="1"/>
    <col min="26" max="27" width="11.88671875" style="210" customWidth="1" outlineLevel="1"/>
    <col min="28" max="28" width="1.6640625" style="208" customWidth="1" outlineLevel="1"/>
    <col min="29" max="30" width="5.6640625" style="210" bestFit="1" customWidth="1" outlineLevel="1"/>
    <col min="31" max="32" width="11.33203125" style="210" customWidth="1" outlineLevel="1"/>
    <col min="33" max="33" width="1.6640625" style="210" customWidth="1" outlineLevel="1"/>
    <col min="34" max="34" width="3.88671875" style="210" bestFit="1" customWidth="1" outlineLevel="1"/>
    <col min="35" max="35" width="5.6640625" style="210" bestFit="1" customWidth="1" outlineLevel="1"/>
    <col min="36" max="37" width="11.109375" style="210" customWidth="1" outlineLevel="1"/>
    <col min="38" max="38" width="1.6640625" style="210" customWidth="1"/>
    <col min="39" max="40" width="9.6640625" style="210" hidden="1" customWidth="1"/>
    <col min="41" max="42" width="11.88671875" style="210" hidden="1" customWidth="1"/>
    <col min="43" max="43" width="3.33203125" style="210" hidden="1" customWidth="1"/>
    <col min="44" max="47" width="9.6640625" style="210" hidden="1" customWidth="1" outlineLevel="1"/>
    <col min="48" max="48" width="1.6640625" style="208" hidden="1" customWidth="1" outlineLevel="1"/>
    <col min="49" max="52" width="9.6640625" style="210" hidden="1" customWidth="1" outlineLevel="1"/>
    <col min="53" max="53" width="1.6640625" style="208" hidden="1" customWidth="1" outlineLevel="1"/>
    <col min="54" max="57" width="9.6640625" style="210" hidden="1" customWidth="1" outlineLevel="1"/>
    <col min="58" max="58" width="1.6640625" style="210" hidden="1" customWidth="1" outlineLevel="1"/>
    <col min="59" max="62" width="9.6640625" style="210" hidden="1" customWidth="1" outlineLevel="1"/>
    <col min="63" max="63" width="1.6640625" style="210" hidden="1" customWidth="1" outlineLevel="1"/>
    <col min="64" max="64" width="1.6640625" style="210" hidden="1" customWidth="1" collapsed="1"/>
    <col min="65" max="66" width="9.6640625" style="210" hidden="1" customWidth="1"/>
    <col min="67" max="67" width="11.5546875" style="210" hidden="1" customWidth="1"/>
    <col min="68" max="68" width="11.44140625" style="210" hidden="1" customWidth="1"/>
    <col min="69" max="69" width="2.5546875" style="210" hidden="1" customWidth="1"/>
    <col min="70" max="71" width="9.6640625" style="210" hidden="1" customWidth="1" outlineLevel="1"/>
    <col min="72" max="73" width="12" style="210" hidden="1" customWidth="1" outlineLevel="1"/>
    <col min="74" max="74" width="1.6640625" style="208" hidden="1" customWidth="1" outlineLevel="1"/>
    <col min="75" max="76" width="9.6640625" style="210" hidden="1" customWidth="1" outlineLevel="1"/>
    <col min="77" max="78" width="12.33203125" style="210" hidden="1" customWidth="1" outlineLevel="1"/>
    <col min="79" max="79" width="1.6640625" style="208" hidden="1" customWidth="1" outlineLevel="1"/>
    <col min="80" max="81" width="9.6640625" style="210" hidden="1" customWidth="1" outlineLevel="1"/>
    <col min="82" max="83" width="12" style="210" hidden="1" customWidth="1" outlineLevel="1"/>
    <col min="84" max="84" width="1.6640625" style="210" hidden="1" customWidth="1" outlineLevel="1"/>
    <col min="85" max="86" width="9.6640625" style="210" hidden="1" customWidth="1" outlineLevel="1"/>
    <col min="87" max="88" width="13.6640625" style="210" hidden="1" customWidth="1" outlineLevel="1"/>
    <col min="89" max="89" width="1.6640625" style="210" hidden="1" customWidth="1" collapsed="1"/>
    <col min="90" max="91" width="9.6640625" style="210" hidden="1" customWidth="1"/>
    <col min="92" max="92" width="11.33203125" style="210" hidden="1" customWidth="1"/>
    <col min="93" max="93" width="13.33203125" style="210" hidden="1" customWidth="1"/>
    <col min="94" max="94" width="8.88671875" style="210" hidden="1" customWidth="1"/>
    <col min="95" max="96" width="9.6640625" style="210" hidden="1" customWidth="1" outlineLevel="1"/>
    <col min="97" max="98" width="12.44140625" style="210" hidden="1" customWidth="1" outlineLevel="1"/>
    <col min="99" max="99" width="1.6640625" style="208" hidden="1" customWidth="1" outlineLevel="1"/>
    <col min="100" max="101" width="9.6640625" style="210" hidden="1" customWidth="1" outlineLevel="1"/>
    <col min="102" max="103" width="12.6640625" style="210" hidden="1" customWidth="1" outlineLevel="1"/>
    <col min="104" max="104" width="1.6640625" style="208" hidden="1" customWidth="1" outlineLevel="1"/>
    <col min="105" max="106" width="9.6640625" style="210" hidden="1" customWidth="1" outlineLevel="1"/>
    <col min="107" max="108" width="12.33203125" style="210" hidden="1" customWidth="1" outlineLevel="1"/>
    <col min="109" max="109" width="1.6640625" style="210" hidden="1" customWidth="1" outlineLevel="1"/>
    <col min="110" max="111" width="9.6640625" style="210" hidden="1" customWidth="1" outlineLevel="1"/>
    <col min="112" max="113" width="13.5546875" style="210" hidden="1" customWidth="1" outlineLevel="1"/>
    <col min="114" max="114" width="1.6640625" style="210" customWidth="1" collapsed="1"/>
    <col min="115" max="116" width="9.6640625" style="210" customWidth="1"/>
    <col min="117" max="117" width="13" style="210" customWidth="1"/>
    <col min="118" max="118" width="12.6640625" style="210" customWidth="1"/>
    <col min="119" max="16384" width="8.88671875" style="210"/>
  </cols>
  <sheetData>
    <row r="1" spans="1:118" x14ac:dyDescent="0.3">
      <c r="A1" s="207" t="s">
        <v>5</v>
      </c>
      <c r="B1" s="207"/>
    </row>
    <row r="2" spans="1:118" ht="13.95" customHeight="1" x14ac:dyDescent="0.3">
      <c r="A2" s="207"/>
      <c r="B2" s="207"/>
    </row>
    <row r="3" spans="1:118" x14ac:dyDescent="0.3">
      <c r="A3" s="211" t="s">
        <v>145</v>
      </c>
      <c r="B3" s="211"/>
      <c r="D3" s="349" t="str">
        <f>+Opleidingseis!$C$5</f>
        <v>MBO | Maasland</v>
      </c>
      <c r="E3" s="349"/>
      <c r="F3" s="349"/>
      <c r="G3" s="349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J3" s="242"/>
      <c r="AV3" s="210"/>
      <c r="BA3" s="210"/>
      <c r="BI3" s="242"/>
      <c r="BV3" s="210"/>
      <c r="CA3" s="210"/>
      <c r="CI3" s="242"/>
      <c r="CU3" s="210"/>
      <c r="CZ3" s="210"/>
      <c r="DH3" s="242"/>
    </row>
    <row r="4" spans="1:118" x14ac:dyDescent="0.3">
      <c r="A4" s="211" t="s">
        <v>23</v>
      </c>
      <c r="B4" s="211"/>
      <c r="D4" s="349" t="str">
        <f>Examenprogramma!B3</f>
        <v>Maasland</v>
      </c>
      <c r="E4" s="349"/>
      <c r="F4" s="349"/>
      <c r="G4" s="349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V4" s="210"/>
      <c r="BA4" s="210"/>
      <c r="BV4" s="210"/>
      <c r="CA4" s="210"/>
      <c r="CU4" s="210"/>
      <c r="CZ4" s="210"/>
    </row>
    <row r="5" spans="1:118" x14ac:dyDescent="0.3">
      <c r="A5" s="211" t="s">
        <v>27</v>
      </c>
      <c r="B5" s="211"/>
      <c r="D5" s="349" t="str">
        <f>Opleidingseis!F3</f>
        <v>Entree voeding</v>
      </c>
      <c r="E5" s="349"/>
      <c r="F5" s="349"/>
      <c r="G5" s="34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</row>
    <row r="6" spans="1:118" x14ac:dyDescent="0.3">
      <c r="A6" s="211" t="s">
        <v>144</v>
      </c>
      <c r="B6" s="211"/>
      <c r="D6" s="349" t="str">
        <f>Opleidingseis!C3</f>
        <v>2019-2020</v>
      </c>
      <c r="E6" s="349"/>
      <c r="F6" s="349"/>
      <c r="G6" s="34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</row>
    <row r="7" spans="1:118" x14ac:dyDescent="0.3">
      <c r="A7" s="211" t="s">
        <v>143</v>
      </c>
      <c r="B7" s="211"/>
      <c r="D7" s="349" t="str">
        <f>Opleidingseis!H5</f>
        <v>Entree 23192 (Assistent horeca, voeding of voedingsindustrie)</v>
      </c>
      <c r="E7" s="349"/>
      <c r="F7" s="349"/>
      <c r="G7" s="349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</row>
    <row r="8" spans="1:118" x14ac:dyDescent="0.3">
      <c r="A8" s="211" t="s">
        <v>141</v>
      </c>
      <c r="B8" s="211"/>
      <c r="D8" s="349">
        <f>Opleidingseis!F5</f>
        <v>25260</v>
      </c>
      <c r="E8" s="349"/>
      <c r="F8" s="349"/>
      <c r="G8" s="349"/>
      <c r="H8" s="212"/>
      <c r="I8" s="212"/>
      <c r="J8" s="212"/>
      <c r="K8" s="332" t="s">
        <v>979</v>
      </c>
      <c r="L8" s="300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</row>
    <row r="9" spans="1:118" x14ac:dyDescent="0.3">
      <c r="A9" s="211" t="s">
        <v>139</v>
      </c>
      <c r="B9" s="211"/>
      <c r="D9" s="349" t="str">
        <f>Opleidingseis!C7</f>
        <v>BBL</v>
      </c>
      <c r="E9" s="349"/>
      <c r="F9" s="349"/>
      <c r="G9" s="349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V9" s="210"/>
      <c r="BA9" s="210"/>
      <c r="BV9" s="210"/>
      <c r="CA9" s="210"/>
      <c r="CU9" s="210"/>
      <c r="CZ9" s="210"/>
    </row>
    <row r="10" spans="1:118" x14ac:dyDescent="0.3">
      <c r="A10" s="211" t="s">
        <v>140</v>
      </c>
      <c r="B10" s="211"/>
      <c r="D10" s="349">
        <f>Opleidingseis!D7</f>
        <v>1</v>
      </c>
      <c r="E10" s="349"/>
      <c r="F10" s="349"/>
      <c r="G10" s="349"/>
      <c r="H10" s="212"/>
      <c r="I10" s="212"/>
      <c r="J10" s="212"/>
      <c r="K10" s="212"/>
      <c r="L10" s="212"/>
      <c r="M10" s="212"/>
      <c r="N10" s="300"/>
      <c r="O10" s="300"/>
      <c r="P10" s="300"/>
      <c r="Q10" s="300"/>
      <c r="R10" s="218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4"/>
      <c r="AH10" s="244"/>
      <c r="AI10" s="244"/>
      <c r="AJ10" s="244"/>
      <c r="AK10" s="24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8"/>
      <c r="CM10" s="258"/>
      <c r="CN10" s="258"/>
      <c r="CO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K10" s="316"/>
      <c r="DL10" s="316"/>
      <c r="DM10" s="316"/>
      <c r="DN10" s="316"/>
    </row>
    <row r="11" spans="1:118" x14ac:dyDescent="0.3">
      <c r="A11" s="211" t="s">
        <v>893</v>
      </c>
      <c r="D11" s="349">
        <f>Opleidingseis!D5</f>
        <v>1</v>
      </c>
      <c r="E11" s="349"/>
      <c r="F11" s="349"/>
      <c r="G11" s="349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S11" s="210">
        <v>10</v>
      </c>
      <c r="X11" s="210">
        <v>9</v>
      </c>
      <c r="AC11" s="210">
        <v>9</v>
      </c>
    </row>
    <row r="12" spans="1:118" s="302" customFormat="1" ht="14.4" customHeight="1" x14ac:dyDescent="0.25">
      <c r="A12" s="213"/>
      <c r="B12" s="372" t="s">
        <v>180</v>
      </c>
      <c r="C12" s="214"/>
      <c r="D12" s="387" t="s">
        <v>179</v>
      </c>
      <c r="E12" s="384" t="s">
        <v>179</v>
      </c>
      <c r="F12" s="384" t="s">
        <v>179</v>
      </c>
      <c r="G12" s="384" t="s">
        <v>179</v>
      </c>
      <c r="H12" s="384" t="s">
        <v>179</v>
      </c>
      <c r="I12" s="214"/>
      <c r="J12" s="214"/>
      <c r="K12" s="331" t="s">
        <v>977</v>
      </c>
      <c r="L12" s="330" t="s">
        <v>981</v>
      </c>
      <c r="M12" s="214"/>
      <c r="N12" s="392" t="s">
        <v>972</v>
      </c>
      <c r="O12" s="392"/>
      <c r="P12" s="392"/>
      <c r="Q12" s="301">
        <v>1</v>
      </c>
      <c r="R12" s="214"/>
      <c r="S12" s="382" t="s">
        <v>973</v>
      </c>
      <c r="T12" s="383"/>
      <c r="U12" s="383"/>
      <c r="V12" s="245" t="s">
        <v>894</v>
      </c>
      <c r="W12" s="214"/>
      <c r="X12" s="382" t="s">
        <v>974</v>
      </c>
      <c r="Y12" s="383"/>
      <c r="Z12" s="383"/>
      <c r="AA12" s="245" t="s">
        <v>895</v>
      </c>
      <c r="AB12" s="214"/>
      <c r="AC12" s="382" t="s">
        <v>975</v>
      </c>
      <c r="AD12" s="383"/>
      <c r="AE12" s="383"/>
      <c r="AF12" s="245" t="s">
        <v>896</v>
      </c>
      <c r="AG12" s="246"/>
      <c r="AH12" s="382" t="s">
        <v>976</v>
      </c>
      <c r="AI12" s="383"/>
      <c r="AJ12" s="383"/>
      <c r="AK12" s="245" t="s">
        <v>897</v>
      </c>
      <c r="AL12" s="246"/>
      <c r="AM12" s="374" t="s">
        <v>26</v>
      </c>
      <c r="AN12" s="375"/>
      <c r="AO12" s="375"/>
      <c r="AP12" s="255">
        <v>2</v>
      </c>
      <c r="AQ12" s="214"/>
      <c r="AR12" s="374" t="s">
        <v>178</v>
      </c>
      <c r="AS12" s="375"/>
      <c r="AT12" s="375"/>
      <c r="AU12" s="255" t="s">
        <v>898</v>
      </c>
      <c r="AV12" s="214"/>
      <c r="AW12" s="374" t="s">
        <v>178</v>
      </c>
      <c r="AX12" s="375"/>
      <c r="AY12" s="375"/>
      <c r="AZ12" s="255" t="s">
        <v>899</v>
      </c>
      <c r="BA12" s="214"/>
      <c r="BB12" s="374" t="s">
        <v>178</v>
      </c>
      <c r="BC12" s="375"/>
      <c r="BD12" s="375"/>
      <c r="BE12" s="255" t="s">
        <v>900</v>
      </c>
      <c r="BF12" s="246"/>
      <c r="BG12" s="374" t="str">
        <f>+BB12</f>
        <v>Periode</v>
      </c>
      <c r="BH12" s="375"/>
      <c r="BI12" s="375"/>
      <c r="BJ12" s="255" t="s">
        <v>901</v>
      </c>
      <c r="BK12" s="246"/>
      <c r="BL12" s="246"/>
      <c r="BM12" s="376" t="s">
        <v>26</v>
      </c>
      <c r="BN12" s="377"/>
      <c r="BO12" s="377"/>
      <c r="BP12" s="257">
        <v>3</v>
      </c>
      <c r="BQ12" s="214"/>
      <c r="BR12" s="376" t="s">
        <v>178</v>
      </c>
      <c r="BS12" s="377"/>
      <c r="BT12" s="377"/>
      <c r="BU12" s="257" t="s">
        <v>902</v>
      </c>
      <c r="BV12" s="214"/>
      <c r="BW12" s="376" t="s">
        <v>178</v>
      </c>
      <c r="BX12" s="377"/>
      <c r="BY12" s="377"/>
      <c r="BZ12" s="257" t="s">
        <v>903</v>
      </c>
      <c r="CA12" s="214"/>
      <c r="CB12" s="376" t="s">
        <v>178</v>
      </c>
      <c r="CC12" s="377"/>
      <c r="CD12" s="377"/>
      <c r="CE12" s="257" t="s">
        <v>904</v>
      </c>
      <c r="CF12" s="246"/>
      <c r="CG12" s="376" t="str">
        <f>+CB12</f>
        <v>Periode</v>
      </c>
      <c r="CH12" s="377"/>
      <c r="CI12" s="377"/>
      <c r="CJ12" s="257" t="s">
        <v>905</v>
      </c>
      <c r="CK12" s="246"/>
      <c r="CL12" s="367" t="s">
        <v>883</v>
      </c>
      <c r="CM12" s="368"/>
      <c r="CN12" s="368"/>
      <c r="CO12" s="259">
        <v>4</v>
      </c>
      <c r="CQ12" s="367" t="s">
        <v>178</v>
      </c>
      <c r="CR12" s="368"/>
      <c r="CS12" s="368"/>
      <c r="CT12" s="259" t="s">
        <v>906</v>
      </c>
      <c r="CU12" s="214"/>
      <c r="CV12" s="367" t="s">
        <v>178</v>
      </c>
      <c r="CW12" s="368"/>
      <c r="CX12" s="368"/>
      <c r="CY12" s="259" t="s">
        <v>907</v>
      </c>
      <c r="CZ12" s="214"/>
      <c r="DA12" s="367" t="s">
        <v>178</v>
      </c>
      <c r="DB12" s="368"/>
      <c r="DC12" s="368"/>
      <c r="DD12" s="259" t="s">
        <v>908</v>
      </c>
      <c r="DE12" s="246"/>
      <c r="DF12" s="367" t="str">
        <f>+DA12</f>
        <v>Periode</v>
      </c>
      <c r="DG12" s="368"/>
      <c r="DH12" s="368"/>
      <c r="DI12" s="259" t="s">
        <v>909</v>
      </c>
      <c r="DJ12" s="246"/>
      <c r="DK12" s="369" t="s">
        <v>36</v>
      </c>
      <c r="DL12" s="370"/>
      <c r="DM12" s="370"/>
      <c r="DN12" s="317"/>
    </row>
    <row r="13" spans="1:118" s="302" customFormat="1" ht="14.4" customHeight="1" x14ac:dyDescent="0.25">
      <c r="A13" s="379" t="s">
        <v>2</v>
      </c>
      <c r="B13" s="373"/>
      <c r="C13" s="215"/>
      <c r="D13" s="388"/>
      <c r="E13" s="385"/>
      <c r="F13" s="385"/>
      <c r="G13" s="385"/>
      <c r="H13" s="385"/>
      <c r="I13" s="215"/>
      <c r="J13" s="215"/>
      <c r="K13" s="215"/>
      <c r="L13" s="215"/>
      <c r="M13" s="215"/>
      <c r="N13" s="381" t="s">
        <v>192</v>
      </c>
      <c r="O13" s="381" t="s">
        <v>0</v>
      </c>
      <c r="P13" s="381" t="s">
        <v>184</v>
      </c>
      <c r="Q13" s="381" t="s">
        <v>22</v>
      </c>
      <c r="R13" s="247"/>
      <c r="S13" s="381" t="s">
        <v>192</v>
      </c>
      <c r="T13" s="381" t="s">
        <v>0</v>
      </c>
      <c r="U13" s="381" t="s">
        <v>184</v>
      </c>
      <c r="V13" s="381" t="s">
        <v>22</v>
      </c>
      <c r="W13" s="247"/>
      <c r="X13" s="381" t="s">
        <v>192</v>
      </c>
      <c r="Y13" s="381" t="s">
        <v>0</v>
      </c>
      <c r="Z13" s="381" t="s">
        <v>184</v>
      </c>
      <c r="AA13" s="381" t="s">
        <v>22</v>
      </c>
      <c r="AB13" s="247"/>
      <c r="AC13" s="381" t="s">
        <v>192</v>
      </c>
      <c r="AD13" s="381" t="s">
        <v>0</v>
      </c>
      <c r="AE13" s="381" t="s">
        <v>184</v>
      </c>
      <c r="AF13" s="381" t="s">
        <v>22</v>
      </c>
      <c r="AG13" s="248"/>
      <c r="AH13" s="381" t="s">
        <v>192</v>
      </c>
      <c r="AI13" s="381" t="s">
        <v>0</v>
      </c>
      <c r="AJ13" s="381" t="s">
        <v>184</v>
      </c>
      <c r="AK13" s="381" t="s">
        <v>22</v>
      </c>
      <c r="AL13" s="248"/>
      <c r="AM13" s="390" t="s">
        <v>192</v>
      </c>
      <c r="AN13" s="390" t="s">
        <v>0</v>
      </c>
      <c r="AO13" s="390" t="s">
        <v>184</v>
      </c>
      <c r="AP13" s="390" t="s">
        <v>22</v>
      </c>
      <c r="AQ13" s="247"/>
      <c r="AR13" s="390" t="s">
        <v>192</v>
      </c>
      <c r="AS13" s="390" t="s">
        <v>0</v>
      </c>
      <c r="AT13" s="390" t="s">
        <v>184</v>
      </c>
      <c r="AU13" s="390" t="s">
        <v>22</v>
      </c>
      <c r="AV13" s="247"/>
      <c r="AW13" s="390" t="s">
        <v>192</v>
      </c>
      <c r="AX13" s="390" t="s">
        <v>0</v>
      </c>
      <c r="AY13" s="390" t="s">
        <v>184</v>
      </c>
      <c r="AZ13" s="390" t="s">
        <v>22</v>
      </c>
      <c r="BA13" s="247"/>
      <c r="BB13" s="390" t="s">
        <v>192</v>
      </c>
      <c r="BC13" s="390" t="s">
        <v>0</v>
      </c>
      <c r="BD13" s="390" t="s">
        <v>184</v>
      </c>
      <c r="BE13" s="390" t="s">
        <v>22</v>
      </c>
      <c r="BF13" s="248"/>
      <c r="BG13" s="390" t="s">
        <v>192</v>
      </c>
      <c r="BH13" s="390" t="s">
        <v>0</v>
      </c>
      <c r="BI13" s="390" t="s">
        <v>184</v>
      </c>
      <c r="BJ13" s="390" t="s">
        <v>22</v>
      </c>
      <c r="BK13" s="248"/>
      <c r="BL13" s="248"/>
      <c r="BM13" s="378" t="s">
        <v>192</v>
      </c>
      <c r="BN13" s="378" t="s">
        <v>0</v>
      </c>
      <c r="BO13" s="378" t="s">
        <v>184</v>
      </c>
      <c r="BP13" s="378" t="s">
        <v>22</v>
      </c>
      <c r="BQ13" s="247"/>
      <c r="BR13" s="378" t="s">
        <v>192</v>
      </c>
      <c r="BS13" s="378" t="s">
        <v>0</v>
      </c>
      <c r="BT13" s="378" t="s">
        <v>184</v>
      </c>
      <c r="BU13" s="378" t="s">
        <v>22</v>
      </c>
      <c r="BV13" s="247"/>
      <c r="BW13" s="378" t="s">
        <v>192</v>
      </c>
      <c r="BX13" s="378" t="s">
        <v>0</v>
      </c>
      <c r="BY13" s="378" t="s">
        <v>184</v>
      </c>
      <c r="BZ13" s="378" t="s">
        <v>22</v>
      </c>
      <c r="CA13" s="247"/>
      <c r="CB13" s="378" t="s">
        <v>192</v>
      </c>
      <c r="CC13" s="378" t="s">
        <v>0</v>
      </c>
      <c r="CD13" s="378" t="s">
        <v>184</v>
      </c>
      <c r="CE13" s="378" t="s">
        <v>22</v>
      </c>
      <c r="CF13" s="248"/>
      <c r="CG13" s="378" t="s">
        <v>192</v>
      </c>
      <c r="CH13" s="378" t="s">
        <v>0</v>
      </c>
      <c r="CI13" s="378" t="s">
        <v>184</v>
      </c>
      <c r="CJ13" s="378" t="s">
        <v>22</v>
      </c>
      <c r="CK13" s="248"/>
      <c r="CL13" s="371" t="s">
        <v>192</v>
      </c>
      <c r="CM13" s="371" t="s">
        <v>0</v>
      </c>
      <c r="CN13" s="371" t="s">
        <v>184</v>
      </c>
      <c r="CO13" s="371" t="s">
        <v>22</v>
      </c>
      <c r="CQ13" s="371" t="s">
        <v>192</v>
      </c>
      <c r="CR13" s="371" t="s">
        <v>0</v>
      </c>
      <c r="CS13" s="371" t="s">
        <v>184</v>
      </c>
      <c r="CT13" s="371" t="s">
        <v>22</v>
      </c>
      <c r="CU13" s="247"/>
      <c r="CV13" s="371" t="s">
        <v>192</v>
      </c>
      <c r="CW13" s="371" t="s">
        <v>0</v>
      </c>
      <c r="CX13" s="371" t="s">
        <v>184</v>
      </c>
      <c r="CY13" s="371" t="s">
        <v>22</v>
      </c>
      <c r="CZ13" s="247"/>
      <c r="DA13" s="371" t="s">
        <v>192</v>
      </c>
      <c r="DB13" s="371" t="s">
        <v>0</v>
      </c>
      <c r="DC13" s="371" t="s">
        <v>184</v>
      </c>
      <c r="DD13" s="371" t="s">
        <v>22</v>
      </c>
      <c r="DE13" s="248"/>
      <c r="DF13" s="371" t="s">
        <v>192</v>
      </c>
      <c r="DG13" s="371" t="s">
        <v>0</v>
      </c>
      <c r="DH13" s="371" t="s">
        <v>184</v>
      </c>
      <c r="DI13" s="371" t="s">
        <v>22</v>
      </c>
      <c r="DJ13" s="248"/>
      <c r="DK13" s="363" t="s">
        <v>192</v>
      </c>
      <c r="DL13" s="363" t="s">
        <v>0</v>
      </c>
      <c r="DM13" s="363" t="s">
        <v>184</v>
      </c>
      <c r="DN13" s="363" t="s">
        <v>22</v>
      </c>
    </row>
    <row r="14" spans="1:118" s="249" customFormat="1" ht="12" x14ac:dyDescent="0.3">
      <c r="A14" s="380"/>
      <c r="B14" s="373"/>
      <c r="C14" s="216"/>
      <c r="D14" s="389"/>
      <c r="E14" s="386"/>
      <c r="F14" s="386"/>
      <c r="G14" s="386"/>
      <c r="H14" s="386"/>
      <c r="I14" s="216"/>
      <c r="J14" s="216"/>
      <c r="K14" s="216"/>
      <c r="L14" s="216"/>
      <c r="M14" s="216"/>
      <c r="N14" s="381"/>
      <c r="O14" s="381"/>
      <c r="P14" s="381"/>
      <c r="Q14" s="381"/>
      <c r="R14" s="216"/>
      <c r="S14" s="381"/>
      <c r="T14" s="381"/>
      <c r="U14" s="381"/>
      <c r="V14" s="381"/>
      <c r="W14" s="216"/>
      <c r="X14" s="381"/>
      <c r="Y14" s="381"/>
      <c r="Z14" s="381"/>
      <c r="AA14" s="381"/>
      <c r="AB14" s="216"/>
      <c r="AC14" s="381"/>
      <c r="AD14" s="381"/>
      <c r="AE14" s="381"/>
      <c r="AF14" s="381"/>
      <c r="AH14" s="381"/>
      <c r="AI14" s="381"/>
      <c r="AJ14" s="381"/>
      <c r="AK14" s="381"/>
      <c r="AM14" s="390"/>
      <c r="AN14" s="390"/>
      <c r="AO14" s="390"/>
      <c r="AP14" s="390"/>
      <c r="AQ14" s="216"/>
      <c r="AR14" s="390"/>
      <c r="AS14" s="390"/>
      <c r="AT14" s="390"/>
      <c r="AU14" s="390"/>
      <c r="AV14" s="216"/>
      <c r="AW14" s="390"/>
      <c r="AX14" s="390"/>
      <c r="AY14" s="390"/>
      <c r="AZ14" s="390"/>
      <c r="BA14" s="216"/>
      <c r="BB14" s="390"/>
      <c r="BC14" s="390"/>
      <c r="BD14" s="390"/>
      <c r="BE14" s="390"/>
      <c r="BG14" s="390"/>
      <c r="BH14" s="390"/>
      <c r="BI14" s="390"/>
      <c r="BJ14" s="390"/>
      <c r="BM14" s="378"/>
      <c r="BN14" s="378"/>
      <c r="BO14" s="378"/>
      <c r="BP14" s="378"/>
      <c r="BQ14" s="216"/>
      <c r="BR14" s="378"/>
      <c r="BS14" s="378"/>
      <c r="BT14" s="378"/>
      <c r="BU14" s="378"/>
      <c r="BV14" s="216"/>
      <c r="BW14" s="378"/>
      <c r="BX14" s="378"/>
      <c r="BY14" s="378"/>
      <c r="BZ14" s="378"/>
      <c r="CA14" s="216"/>
      <c r="CB14" s="378"/>
      <c r="CC14" s="378"/>
      <c r="CD14" s="378"/>
      <c r="CE14" s="378"/>
      <c r="CG14" s="378"/>
      <c r="CH14" s="378"/>
      <c r="CI14" s="378"/>
      <c r="CJ14" s="378"/>
      <c r="CL14" s="371"/>
      <c r="CM14" s="371"/>
      <c r="CN14" s="371"/>
      <c r="CO14" s="371"/>
      <c r="CQ14" s="371"/>
      <c r="CR14" s="371"/>
      <c r="CS14" s="371"/>
      <c r="CT14" s="371"/>
      <c r="CU14" s="216"/>
      <c r="CV14" s="371"/>
      <c r="CW14" s="371"/>
      <c r="CX14" s="371"/>
      <c r="CY14" s="371"/>
      <c r="CZ14" s="216"/>
      <c r="DA14" s="371"/>
      <c r="DB14" s="371"/>
      <c r="DC14" s="371"/>
      <c r="DD14" s="371"/>
      <c r="DF14" s="371"/>
      <c r="DG14" s="371"/>
      <c r="DH14" s="371"/>
      <c r="DI14" s="371"/>
      <c r="DK14" s="363"/>
      <c r="DL14" s="363"/>
      <c r="DM14" s="363"/>
      <c r="DN14" s="363"/>
    </row>
    <row r="15" spans="1:118" s="208" customFormat="1" x14ac:dyDescent="0.3">
      <c r="A15" s="217"/>
      <c r="B15" s="217"/>
      <c r="D15" s="218"/>
    </row>
    <row r="16" spans="1:118" s="250" customFormat="1" ht="28.8" x14ac:dyDescent="0.3">
      <c r="A16" s="219" t="s">
        <v>3</v>
      </c>
      <c r="B16" s="220" t="s">
        <v>180</v>
      </c>
      <c r="C16" s="221"/>
      <c r="D16" s="222"/>
      <c r="E16" s="223"/>
      <c r="F16" s="223"/>
      <c r="G16" s="223"/>
      <c r="H16" s="223"/>
      <c r="I16" s="221"/>
      <c r="J16" s="221"/>
      <c r="K16" s="221"/>
      <c r="L16" s="221"/>
      <c r="M16" s="221"/>
      <c r="N16" s="238"/>
      <c r="O16" s="238"/>
      <c r="P16" s="238"/>
      <c r="Q16" s="238"/>
      <c r="R16" s="221"/>
      <c r="S16" s="238"/>
      <c r="T16" s="238"/>
      <c r="U16" s="238"/>
      <c r="V16" s="238"/>
      <c r="W16" s="221"/>
      <c r="X16" s="238"/>
      <c r="Y16" s="238"/>
      <c r="Z16" s="238"/>
      <c r="AA16" s="238"/>
      <c r="AB16" s="221"/>
      <c r="AC16" s="238"/>
      <c r="AD16" s="238"/>
      <c r="AE16" s="238"/>
      <c r="AF16" s="238"/>
      <c r="AH16" s="251"/>
      <c r="AI16" s="251"/>
      <c r="AJ16" s="251"/>
      <c r="AK16" s="251"/>
      <c r="AM16" s="238"/>
      <c r="AN16" s="238"/>
      <c r="AO16" s="238"/>
      <c r="AP16" s="238"/>
      <c r="AQ16" s="221"/>
      <c r="AR16" s="238"/>
      <c r="AS16" s="238"/>
      <c r="AT16" s="238"/>
      <c r="AU16" s="238"/>
      <c r="AV16" s="221"/>
      <c r="AW16" s="238"/>
      <c r="AX16" s="238"/>
      <c r="AY16" s="238"/>
      <c r="AZ16" s="238"/>
      <c r="BA16" s="221"/>
      <c r="BB16" s="238"/>
      <c r="BC16" s="238"/>
      <c r="BD16" s="238"/>
      <c r="BE16" s="238"/>
      <c r="BG16" s="251"/>
      <c r="BH16" s="251"/>
      <c r="BI16" s="251"/>
      <c r="BJ16" s="251"/>
      <c r="BM16" s="238"/>
      <c r="BN16" s="238"/>
      <c r="BO16" s="238"/>
      <c r="BP16" s="238"/>
      <c r="BQ16" s="221"/>
      <c r="BR16" s="238"/>
      <c r="BS16" s="238"/>
      <c r="BT16" s="238"/>
      <c r="BU16" s="238"/>
      <c r="BV16" s="221"/>
      <c r="BW16" s="238"/>
      <c r="BX16" s="238"/>
      <c r="BY16" s="238"/>
      <c r="BZ16" s="238"/>
      <c r="CA16" s="221"/>
      <c r="CB16" s="238"/>
      <c r="CC16" s="238"/>
      <c r="CD16" s="238"/>
      <c r="CE16" s="238"/>
      <c r="CG16" s="251"/>
      <c r="CH16" s="251"/>
      <c r="CI16" s="251"/>
      <c r="CJ16" s="251"/>
      <c r="CL16" s="251"/>
      <c r="CM16" s="251"/>
      <c r="CN16" s="251"/>
      <c r="CO16" s="251"/>
      <c r="CQ16" s="238"/>
      <c r="CR16" s="238"/>
      <c r="CS16" s="238"/>
      <c r="CT16" s="238"/>
      <c r="CU16" s="221"/>
      <c r="CV16" s="238"/>
      <c r="CW16" s="238"/>
      <c r="CX16" s="238"/>
      <c r="CY16" s="238"/>
      <c r="CZ16" s="221"/>
      <c r="DA16" s="238"/>
      <c r="DB16" s="238"/>
      <c r="DC16" s="238"/>
      <c r="DD16" s="238"/>
      <c r="DF16" s="251"/>
      <c r="DG16" s="251"/>
      <c r="DH16" s="251"/>
      <c r="DI16" s="251"/>
      <c r="DK16" s="251"/>
      <c r="DL16" s="251"/>
      <c r="DM16" s="251"/>
      <c r="DN16" s="251"/>
    </row>
    <row r="17" spans="1:118" x14ac:dyDescent="0.3">
      <c r="A17" s="224" t="s">
        <v>953</v>
      </c>
      <c r="B17" s="224"/>
      <c r="D17" s="225" t="s">
        <v>919</v>
      </c>
      <c r="E17" s="226" t="s">
        <v>920</v>
      </c>
      <c r="F17" s="226" t="s">
        <v>921</v>
      </c>
      <c r="G17" s="226" t="s">
        <v>922</v>
      </c>
      <c r="H17" s="226"/>
      <c r="K17" s="208" t="s">
        <v>978</v>
      </c>
      <c r="L17" s="208" t="s">
        <v>982</v>
      </c>
      <c r="N17" s="232">
        <f>SUM(S17,X17,AC17,AH17)</f>
        <v>28</v>
      </c>
      <c r="O17" s="236"/>
      <c r="P17" s="236"/>
      <c r="Q17" s="232">
        <f>SUM(V17,AA17,AF17,AK17)</f>
        <v>0</v>
      </c>
      <c r="S17" s="232">
        <v>10</v>
      </c>
      <c r="T17" s="236"/>
      <c r="U17" s="236"/>
      <c r="V17" s="232"/>
      <c r="X17" s="232">
        <v>9</v>
      </c>
      <c r="Y17" s="236"/>
      <c r="Z17" s="236"/>
      <c r="AA17" s="232"/>
      <c r="AC17" s="232">
        <v>9</v>
      </c>
      <c r="AD17" s="236"/>
      <c r="AE17" s="236"/>
      <c r="AF17" s="232"/>
      <c r="AH17" s="232"/>
      <c r="AI17" s="236"/>
      <c r="AJ17" s="236"/>
      <c r="AK17" s="232"/>
      <c r="AM17" s="232">
        <f>SUM(AR17,AW17,BB17,BG17)</f>
        <v>0</v>
      </c>
      <c r="AN17" s="236"/>
      <c r="AO17" s="236"/>
      <c r="AP17" s="232">
        <f>SUM(AU17,AZ17,BE17,BJ17)</f>
        <v>0</v>
      </c>
      <c r="AQ17" s="208"/>
      <c r="AR17" s="232"/>
      <c r="AS17" s="236"/>
      <c r="AT17" s="236"/>
      <c r="AU17" s="232"/>
      <c r="AW17" s="232"/>
      <c r="AX17" s="236"/>
      <c r="AY17" s="236"/>
      <c r="AZ17" s="232"/>
      <c r="BB17" s="232"/>
      <c r="BC17" s="236"/>
      <c r="BD17" s="236"/>
      <c r="BE17" s="232"/>
      <c r="BG17" s="232"/>
      <c r="BH17" s="236"/>
      <c r="BI17" s="236"/>
      <c r="BJ17" s="232"/>
      <c r="BM17" s="232">
        <f>SUM(BR17,BW17,CB17,CG17)</f>
        <v>0</v>
      </c>
      <c r="BN17" s="236"/>
      <c r="BO17" s="236"/>
      <c r="BP17" s="232">
        <f>SUM(BU17,BZ17,CE17,CJ17)</f>
        <v>0</v>
      </c>
      <c r="BQ17" s="208"/>
      <c r="BR17" s="232"/>
      <c r="BS17" s="236"/>
      <c r="BT17" s="236"/>
      <c r="BU17" s="232"/>
      <c r="BW17" s="232"/>
      <c r="BX17" s="236"/>
      <c r="BY17" s="236"/>
      <c r="BZ17" s="232"/>
      <c r="CB17" s="232"/>
      <c r="CC17" s="236"/>
      <c r="CD17" s="236"/>
      <c r="CE17" s="232"/>
      <c r="CG17" s="232"/>
      <c r="CH17" s="236"/>
      <c r="CI17" s="236"/>
      <c r="CJ17" s="232"/>
      <c r="CL17" s="232">
        <f>SUM(CQ17,CV17,DA17,DF17)</f>
        <v>0</v>
      </c>
      <c r="CM17" s="236"/>
      <c r="CN17" s="236"/>
      <c r="CO17" s="232">
        <f>SUM(CT17,CY17,DD17,DI17)</f>
        <v>0</v>
      </c>
      <c r="CQ17" s="232"/>
      <c r="CR17" s="236"/>
      <c r="CS17" s="236"/>
      <c r="CT17" s="232"/>
      <c r="CV17" s="232"/>
      <c r="CW17" s="236"/>
      <c r="CX17" s="236"/>
      <c r="CY17" s="232"/>
      <c r="DA17" s="232"/>
      <c r="DB17" s="236"/>
      <c r="DC17" s="236"/>
      <c r="DD17" s="232"/>
      <c r="DF17" s="232"/>
      <c r="DG17" s="236"/>
      <c r="DH17" s="236"/>
      <c r="DI17" s="232"/>
      <c r="DK17" s="232">
        <f>SUM(N17,AM17,BM17,CL17)</f>
        <v>28</v>
      </c>
      <c r="DL17" s="236"/>
      <c r="DM17" s="236"/>
      <c r="DN17" s="232">
        <f>SUM(Q17,AP17,BP17,CO17)</f>
        <v>0</v>
      </c>
    </row>
    <row r="18" spans="1:118" x14ac:dyDescent="0.3">
      <c r="A18" s="224" t="s">
        <v>923</v>
      </c>
      <c r="B18" s="224"/>
      <c r="D18" s="225" t="s">
        <v>923</v>
      </c>
      <c r="E18" s="226"/>
      <c r="F18" s="226"/>
      <c r="G18" s="226"/>
      <c r="H18" s="226"/>
      <c r="K18" s="208" t="s">
        <v>978</v>
      </c>
      <c r="L18" s="208" t="s">
        <v>982</v>
      </c>
      <c r="N18" s="232">
        <f t="shared" ref="N18:N19" si="0">SUM(S18,X18,AC18,AH18)</f>
        <v>28</v>
      </c>
      <c r="O18" s="236"/>
      <c r="P18" s="236"/>
      <c r="Q18" s="232">
        <f t="shared" ref="Q18:Q19" si="1">SUM(V18,AA18,AF18,AK18)</f>
        <v>0</v>
      </c>
      <c r="S18" s="232">
        <v>10</v>
      </c>
      <c r="T18" s="236"/>
      <c r="U18" s="236"/>
      <c r="V18" s="232"/>
      <c r="X18" s="232">
        <v>9</v>
      </c>
      <c r="Y18" s="236"/>
      <c r="Z18" s="236"/>
      <c r="AA18" s="232"/>
      <c r="AC18" s="232">
        <v>9</v>
      </c>
      <c r="AD18" s="236"/>
      <c r="AE18" s="236"/>
      <c r="AF18" s="232"/>
      <c r="AH18" s="232"/>
      <c r="AI18" s="236"/>
      <c r="AJ18" s="236"/>
      <c r="AK18" s="232"/>
      <c r="AM18" s="232">
        <f t="shared" ref="AM18:AM26" si="2">SUM(AR18,AW18,BB18,BG18)</f>
        <v>0</v>
      </c>
      <c r="AN18" s="236"/>
      <c r="AO18" s="236"/>
      <c r="AP18" s="232">
        <f t="shared" ref="AP18:AP26" si="3">SUM(AU18,AZ18,BE18,BJ18)</f>
        <v>0</v>
      </c>
      <c r="AQ18" s="208"/>
      <c r="AR18" s="232"/>
      <c r="AS18" s="236"/>
      <c r="AT18" s="236"/>
      <c r="AU18" s="232"/>
      <c r="AW18" s="232"/>
      <c r="AX18" s="236"/>
      <c r="AY18" s="236"/>
      <c r="AZ18" s="232"/>
      <c r="BB18" s="232"/>
      <c r="BC18" s="236"/>
      <c r="BD18" s="236"/>
      <c r="BE18" s="232"/>
      <c r="BG18" s="232"/>
      <c r="BH18" s="236"/>
      <c r="BI18" s="236"/>
      <c r="BJ18" s="232"/>
      <c r="BM18" s="232">
        <f t="shared" ref="BM18:BM26" si="4">SUM(BR18,BW18,CB18,CG18)</f>
        <v>0</v>
      </c>
      <c r="BN18" s="236"/>
      <c r="BO18" s="236"/>
      <c r="BP18" s="232">
        <f t="shared" ref="BP18:BP26" si="5">SUM(BU18,BZ18,CE18,CJ18)</f>
        <v>0</v>
      </c>
      <c r="BQ18" s="208"/>
      <c r="BR18" s="232"/>
      <c r="BS18" s="236"/>
      <c r="BT18" s="236"/>
      <c r="BU18" s="232"/>
      <c r="BW18" s="232"/>
      <c r="BX18" s="236"/>
      <c r="BY18" s="236"/>
      <c r="BZ18" s="232"/>
      <c r="CB18" s="232"/>
      <c r="CC18" s="236"/>
      <c r="CD18" s="236"/>
      <c r="CE18" s="232"/>
      <c r="CG18" s="232"/>
      <c r="CH18" s="236"/>
      <c r="CI18" s="236"/>
      <c r="CJ18" s="232"/>
      <c r="CL18" s="232">
        <f t="shared" ref="CL18:CL26" si="6">SUM(CQ18,CV18,DA18,DF18)</f>
        <v>0</v>
      </c>
      <c r="CM18" s="236"/>
      <c r="CN18" s="236"/>
      <c r="CO18" s="232">
        <f t="shared" ref="CO18:CO26" si="7">SUM(CT18,CY18,DD18,DI18)</f>
        <v>0</v>
      </c>
      <c r="CQ18" s="232"/>
      <c r="CR18" s="236"/>
      <c r="CS18" s="236"/>
      <c r="CT18" s="232"/>
      <c r="CV18" s="232"/>
      <c r="CW18" s="236"/>
      <c r="CX18" s="236"/>
      <c r="CY18" s="232"/>
      <c r="DA18" s="232"/>
      <c r="DB18" s="236"/>
      <c r="DC18" s="236"/>
      <c r="DD18" s="232"/>
      <c r="DF18" s="232"/>
      <c r="DG18" s="236"/>
      <c r="DH18" s="236"/>
      <c r="DI18" s="232"/>
      <c r="DK18" s="232">
        <f t="shared" ref="DK18:DK26" si="8">SUM(N18,AM18,BM18,CL18)</f>
        <v>28</v>
      </c>
      <c r="DL18" s="236"/>
      <c r="DM18" s="236"/>
      <c r="DN18" s="232">
        <f t="shared" ref="DN18:DN26" si="9">SUM(Q18,AP18,BP18,CO18)</f>
        <v>0</v>
      </c>
    </row>
    <row r="19" spans="1:118" x14ac:dyDescent="0.3">
      <c r="A19" s="224" t="s">
        <v>954</v>
      </c>
      <c r="B19" s="224"/>
      <c r="D19" s="225" t="s">
        <v>151</v>
      </c>
      <c r="E19" s="226"/>
      <c r="F19" s="226"/>
      <c r="G19" s="226"/>
      <c r="H19" s="226"/>
      <c r="K19" s="208" t="s">
        <v>978</v>
      </c>
      <c r="L19" s="208" t="s">
        <v>982</v>
      </c>
      <c r="N19" s="232">
        <f t="shared" si="0"/>
        <v>28</v>
      </c>
      <c r="O19" s="236"/>
      <c r="P19" s="236"/>
      <c r="Q19" s="232">
        <f t="shared" si="1"/>
        <v>0</v>
      </c>
      <c r="S19" s="232">
        <v>10</v>
      </c>
      <c r="T19" s="236"/>
      <c r="U19" s="236"/>
      <c r="V19" s="232"/>
      <c r="X19" s="232">
        <v>9</v>
      </c>
      <c r="Y19" s="236"/>
      <c r="Z19" s="236"/>
      <c r="AA19" s="232"/>
      <c r="AC19" s="232">
        <v>9</v>
      </c>
      <c r="AD19" s="236"/>
      <c r="AE19" s="236"/>
      <c r="AF19" s="232"/>
      <c r="AH19" s="232"/>
      <c r="AI19" s="236"/>
      <c r="AJ19" s="236"/>
      <c r="AK19" s="232"/>
      <c r="AM19" s="232">
        <f t="shared" si="2"/>
        <v>0</v>
      </c>
      <c r="AN19" s="236"/>
      <c r="AO19" s="236"/>
      <c r="AP19" s="232">
        <f t="shared" si="3"/>
        <v>0</v>
      </c>
      <c r="AQ19" s="208"/>
      <c r="AR19" s="232"/>
      <c r="AS19" s="236"/>
      <c r="AT19" s="236"/>
      <c r="AU19" s="232"/>
      <c r="AW19" s="232"/>
      <c r="AX19" s="236"/>
      <c r="AY19" s="236"/>
      <c r="AZ19" s="232"/>
      <c r="BB19" s="232"/>
      <c r="BC19" s="236"/>
      <c r="BD19" s="236"/>
      <c r="BE19" s="232"/>
      <c r="BG19" s="232"/>
      <c r="BH19" s="236"/>
      <c r="BI19" s="236"/>
      <c r="BJ19" s="232"/>
      <c r="BM19" s="232">
        <f t="shared" si="4"/>
        <v>0</v>
      </c>
      <c r="BN19" s="236"/>
      <c r="BO19" s="236"/>
      <c r="BP19" s="232">
        <f t="shared" si="5"/>
        <v>0</v>
      </c>
      <c r="BQ19" s="208"/>
      <c r="BR19" s="232"/>
      <c r="BS19" s="236"/>
      <c r="BT19" s="236"/>
      <c r="BU19" s="232"/>
      <c r="BW19" s="232"/>
      <c r="BX19" s="236"/>
      <c r="BY19" s="236"/>
      <c r="BZ19" s="232"/>
      <c r="CB19" s="232"/>
      <c r="CC19" s="236"/>
      <c r="CD19" s="236"/>
      <c r="CE19" s="232"/>
      <c r="CG19" s="232"/>
      <c r="CH19" s="236"/>
      <c r="CI19" s="236"/>
      <c r="CJ19" s="232"/>
      <c r="CL19" s="232">
        <f t="shared" si="6"/>
        <v>0</v>
      </c>
      <c r="CM19" s="236"/>
      <c r="CN19" s="236"/>
      <c r="CO19" s="232">
        <f t="shared" si="7"/>
        <v>0</v>
      </c>
      <c r="CQ19" s="232"/>
      <c r="CR19" s="236"/>
      <c r="CS19" s="236"/>
      <c r="CT19" s="232"/>
      <c r="CV19" s="232"/>
      <c r="CW19" s="236"/>
      <c r="CX19" s="236"/>
      <c r="CY19" s="232"/>
      <c r="DA19" s="232"/>
      <c r="DB19" s="236"/>
      <c r="DC19" s="236"/>
      <c r="DD19" s="232"/>
      <c r="DF19" s="232"/>
      <c r="DG19" s="236"/>
      <c r="DH19" s="236"/>
      <c r="DI19" s="232"/>
      <c r="DK19" s="232">
        <f t="shared" si="8"/>
        <v>28</v>
      </c>
      <c r="DL19" s="236"/>
      <c r="DM19" s="236"/>
      <c r="DN19" s="232">
        <f t="shared" si="9"/>
        <v>0</v>
      </c>
    </row>
    <row r="20" spans="1:118" x14ac:dyDescent="0.3">
      <c r="A20" s="224"/>
      <c r="B20" s="224"/>
      <c r="D20" s="225"/>
      <c r="E20" s="226"/>
      <c r="F20" s="226"/>
      <c r="G20" s="226"/>
      <c r="H20" s="226"/>
      <c r="N20" s="232">
        <f t="shared" ref="N20:N81" si="10">SUM(S20,X20,AC20,AH20)</f>
        <v>0</v>
      </c>
      <c r="O20" s="236"/>
      <c r="P20" s="236"/>
      <c r="Q20" s="232">
        <f t="shared" ref="Q20:Q80" si="11">SUM(V20,AA20,AF20,AK20)</f>
        <v>0</v>
      </c>
      <c r="S20" s="232"/>
      <c r="T20" s="236"/>
      <c r="U20" s="236"/>
      <c r="V20" s="232"/>
      <c r="X20" s="232"/>
      <c r="Y20" s="236"/>
      <c r="Z20" s="236"/>
      <c r="AA20" s="232"/>
      <c r="AC20" s="232"/>
      <c r="AD20" s="236"/>
      <c r="AE20" s="236"/>
      <c r="AF20" s="232"/>
      <c r="AH20" s="232"/>
      <c r="AI20" s="236"/>
      <c r="AJ20" s="236"/>
      <c r="AK20" s="232"/>
      <c r="AM20" s="232">
        <f t="shared" si="2"/>
        <v>0</v>
      </c>
      <c r="AN20" s="236"/>
      <c r="AO20" s="236"/>
      <c r="AP20" s="232">
        <f t="shared" si="3"/>
        <v>0</v>
      </c>
      <c r="AQ20" s="208"/>
      <c r="AR20" s="232"/>
      <c r="AS20" s="236"/>
      <c r="AT20" s="236"/>
      <c r="AU20" s="232"/>
      <c r="AW20" s="232"/>
      <c r="AX20" s="236"/>
      <c r="AY20" s="236"/>
      <c r="AZ20" s="232"/>
      <c r="BB20" s="232"/>
      <c r="BC20" s="236"/>
      <c r="BD20" s="236"/>
      <c r="BE20" s="232"/>
      <c r="BG20" s="232"/>
      <c r="BH20" s="236"/>
      <c r="BI20" s="236"/>
      <c r="BJ20" s="232"/>
      <c r="BM20" s="232">
        <f t="shared" si="4"/>
        <v>0</v>
      </c>
      <c r="BN20" s="236"/>
      <c r="BO20" s="236"/>
      <c r="BP20" s="232">
        <f t="shared" si="5"/>
        <v>0</v>
      </c>
      <c r="BQ20" s="208"/>
      <c r="BR20" s="232"/>
      <c r="BS20" s="236"/>
      <c r="BT20" s="236"/>
      <c r="BU20" s="232"/>
      <c r="BW20" s="232"/>
      <c r="BX20" s="236"/>
      <c r="BY20" s="236"/>
      <c r="BZ20" s="232"/>
      <c r="CB20" s="232"/>
      <c r="CC20" s="236"/>
      <c r="CD20" s="236"/>
      <c r="CE20" s="232"/>
      <c r="CG20" s="232"/>
      <c r="CH20" s="236"/>
      <c r="CI20" s="236"/>
      <c r="CJ20" s="232"/>
      <c r="CL20" s="232">
        <f t="shared" si="6"/>
        <v>0</v>
      </c>
      <c r="CM20" s="236"/>
      <c r="CN20" s="236"/>
      <c r="CO20" s="232">
        <f t="shared" si="7"/>
        <v>0</v>
      </c>
      <c r="CQ20" s="232"/>
      <c r="CR20" s="236"/>
      <c r="CS20" s="236"/>
      <c r="CT20" s="232"/>
      <c r="CV20" s="232"/>
      <c r="CW20" s="236"/>
      <c r="CX20" s="236"/>
      <c r="CY20" s="232"/>
      <c r="DA20" s="232"/>
      <c r="DB20" s="236"/>
      <c r="DC20" s="236"/>
      <c r="DD20" s="232"/>
      <c r="DF20" s="232"/>
      <c r="DG20" s="236"/>
      <c r="DH20" s="236"/>
      <c r="DI20" s="232"/>
      <c r="DK20" s="232">
        <f t="shared" si="8"/>
        <v>0</v>
      </c>
      <c r="DL20" s="236"/>
      <c r="DM20" s="236"/>
      <c r="DN20" s="232">
        <f t="shared" si="9"/>
        <v>0</v>
      </c>
    </row>
    <row r="21" spans="1:118" x14ac:dyDescent="0.3">
      <c r="A21" s="224"/>
      <c r="B21" s="224"/>
      <c r="D21" s="225"/>
      <c r="E21" s="226"/>
      <c r="F21" s="226"/>
      <c r="G21" s="226"/>
      <c r="H21" s="226"/>
      <c r="N21" s="232">
        <f t="shared" si="10"/>
        <v>0</v>
      </c>
      <c r="O21" s="236"/>
      <c r="P21" s="236"/>
      <c r="Q21" s="232">
        <f t="shared" si="11"/>
        <v>0</v>
      </c>
      <c r="S21" s="232"/>
      <c r="T21" s="236"/>
      <c r="U21" s="236"/>
      <c r="V21" s="232"/>
      <c r="X21" s="232"/>
      <c r="Y21" s="236"/>
      <c r="Z21" s="236"/>
      <c r="AA21" s="232"/>
      <c r="AC21" s="232"/>
      <c r="AD21" s="236"/>
      <c r="AE21" s="236"/>
      <c r="AF21" s="232"/>
      <c r="AH21" s="232"/>
      <c r="AI21" s="236"/>
      <c r="AJ21" s="236"/>
      <c r="AK21" s="232"/>
      <c r="AM21" s="232">
        <f t="shared" si="2"/>
        <v>0</v>
      </c>
      <c r="AN21" s="236"/>
      <c r="AO21" s="236"/>
      <c r="AP21" s="232">
        <f t="shared" si="3"/>
        <v>0</v>
      </c>
      <c r="AQ21" s="208"/>
      <c r="AR21" s="232"/>
      <c r="AS21" s="236"/>
      <c r="AT21" s="236"/>
      <c r="AU21" s="232"/>
      <c r="AW21" s="232"/>
      <c r="AX21" s="236"/>
      <c r="AY21" s="236"/>
      <c r="AZ21" s="232"/>
      <c r="BB21" s="232"/>
      <c r="BC21" s="236"/>
      <c r="BD21" s="236"/>
      <c r="BE21" s="232"/>
      <c r="BG21" s="232"/>
      <c r="BH21" s="236"/>
      <c r="BI21" s="236"/>
      <c r="BJ21" s="232"/>
      <c r="BM21" s="232">
        <f t="shared" si="4"/>
        <v>0</v>
      </c>
      <c r="BN21" s="236"/>
      <c r="BO21" s="236"/>
      <c r="BP21" s="232">
        <f t="shared" si="5"/>
        <v>0</v>
      </c>
      <c r="BQ21" s="208"/>
      <c r="BR21" s="232"/>
      <c r="BS21" s="236"/>
      <c r="BT21" s="236"/>
      <c r="BU21" s="232"/>
      <c r="BW21" s="232"/>
      <c r="BX21" s="236"/>
      <c r="BY21" s="236"/>
      <c r="BZ21" s="232"/>
      <c r="CB21" s="232"/>
      <c r="CC21" s="236"/>
      <c r="CD21" s="236"/>
      <c r="CE21" s="232"/>
      <c r="CG21" s="232"/>
      <c r="CH21" s="236"/>
      <c r="CI21" s="236"/>
      <c r="CJ21" s="232"/>
      <c r="CL21" s="232">
        <f t="shared" si="6"/>
        <v>0</v>
      </c>
      <c r="CM21" s="236"/>
      <c r="CN21" s="236"/>
      <c r="CO21" s="232">
        <f t="shared" si="7"/>
        <v>0</v>
      </c>
      <c r="CQ21" s="232"/>
      <c r="CR21" s="236"/>
      <c r="CS21" s="236"/>
      <c r="CT21" s="232"/>
      <c r="CV21" s="232"/>
      <c r="CW21" s="236"/>
      <c r="CX21" s="236"/>
      <c r="CY21" s="232"/>
      <c r="DA21" s="232"/>
      <c r="DB21" s="236"/>
      <c r="DC21" s="236"/>
      <c r="DD21" s="232"/>
      <c r="DF21" s="232"/>
      <c r="DG21" s="236"/>
      <c r="DH21" s="236"/>
      <c r="DI21" s="232"/>
      <c r="DK21" s="232">
        <f t="shared" si="8"/>
        <v>0</v>
      </c>
      <c r="DL21" s="236"/>
      <c r="DM21" s="236"/>
      <c r="DN21" s="232">
        <f t="shared" si="9"/>
        <v>0</v>
      </c>
    </row>
    <row r="22" spans="1:118" hidden="1" x14ac:dyDescent="0.3">
      <c r="A22" s="224"/>
      <c r="B22" s="224"/>
      <c r="D22" s="225"/>
      <c r="E22" s="226"/>
      <c r="F22" s="226"/>
      <c r="G22" s="226"/>
      <c r="H22" s="226"/>
      <c r="N22" s="232">
        <f t="shared" si="10"/>
        <v>0</v>
      </c>
      <c r="O22" s="236"/>
      <c r="P22" s="236"/>
      <c r="Q22" s="232">
        <f t="shared" si="11"/>
        <v>0</v>
      </c>
      <c r="S22" s="232"/>
      <c r="T22" s="236"/>
      <c r="U22" s="236"/>
      <c r="V22" s="232"/>
      <c r="X22" s="232"/>
      <c r="Y22" s="236"/>
      <c r="Z22" s="236"/>
      <c r="AA22" s="232"/>
      <c r="AC22" s="232"/>
      <c r="AD22" s="236"/>
      <c r="AE22" s="236"/>
      <c r="AF22" s="232"/>
      <c r="AH22" s="232"/>
      <c r="AI22" s="236"/>
      <c r="AJ22" s="236"/>
      <c r="AK22" s="232"/>
      <c r="AM22" s="232">
        <f t="shared" si="2"/>
        <v>0</v>
      </c>
      <c r="AN22" s="236"/>
      <c r="AO22" s="236"/>
      <c r="AP22" s="232">
        <f t="shared" si="3"/>
        <v>0</v>
      </c>
      <c r="AQ22" s="208"/>
      <c r="AR22" s="232"/>
      <c r="AS22" s="236"/>
      <c r="AT22" s="236"/>
      <c r="AU22" s="232"/>
      <c r="AW22" s="232"/>
      <c r="AX22" s="236"/>
      <c r="AY22" s="236"/>
      <c r="AZ22" s="232"/>
      <c r="BB22" s="232"/>
      <c r="BC22" s="236"/>
      <c r="BD22" s="236"/>
      <c r="BE22" s="232"/>
      <c r="BG22" s="232"/>
      <c r="BH22" s="236"/>
      <c r="BI22" s="236"/>
      <c r="BJ22" s="232"/>
      <c r="BM22" s="232">
        <f t="shared" si="4"/>
        <v>0</v>
      </c>
      <c r="BN22" s="236"/>
      <c r="BO22" s="236"/>
      <c r="BP22" s="232">
        <f t="shared" si="5"/>
        <v>0</v>
      </c>
      <c r="BQ22" s="208"/>
      <c r="BR22" s="232"/>
      <c r="BS22" s="236"/>
      <c r="BT22" s="236"/>
      <c r="BU22" s="232"/>
      <c r="BW22" s="232"/>
      <c r="BX22" s="236"/>
      <c r="BY22" s="236"/>
      <c r="BZ22" s="232"/>
      <c r="CB22" s="232"/>
      <c r="CC22" s="236"/>
      <c r="CD22" s="236"/>
      <c r="CE22" s="232"/>
      <c r="CG22" s="232"/>
      <c r="CH22" s="236"/>
      <c r="CI22" s="236"/>
      <c r="CJ22" s="232"/>
      <c r="CL22" s="232">
        <f t="shared" si="6"/>
        <v>0</v>
      </c>
      <c r="CM22" s="236"/>
      <c r="CN22" s="236"/>
      <c r="CO22" s="232">
        <f t="shared" si="7"/>
        <v>0</v>
      </c>
      <c r="CQ22" s="232"/>
      <c r="CR22" s="236"/>
      <c r="CS22" s="236"/>
      <c r="CT22" s="232"/>
      <c r="CV22" s="232"/>
      <c r="CW22" s="236"/>
      <c r="CX22" s="236"/>
      <c r="CY22" s="232"/>
      <c r="DA22" s="232"/>
      <c r="DB22" s="236"/>
      <c r="DC22" s="236"/>
      <c r="DD22" s="232"/>
      <c r="DF22" s="232"/>
      <c r="DG22" s="236"/>
      <c r="DH22" s="236"/>
      <c r="DI22" s="232"/>
      <c r="DK22" s="232">
        <f t="shared" si="8"/>
        <v>0</v>
      </c>
      <c r="DL22" s="236"/>
      <c r="DM22" s="236"/>
      <c r="DN22" s="232">
        <f t="shared" si="9"/>
        <v>0</v>
      </c>
    </row>
    <row r="23" spans="1:118" hidden="1" x14ac:dyDescent="0.3">
      <c r="A23" s="224"/>
      <c r="B23" s="224"/>
      <c r="D23" s="225"/>
      <c r="E23" s="226"/>
      <c r="F23" s="226"/>
      <c r="G23" s="226"/>
      <c r="H23" s="226"/>
      <c r="N23" s="232">
        <f t="shared" si="10"/>
        <v>0</v>
      </c>
      <c r="O23" s="236"/>
      <c r="P23" s="236"/>
      <c r="Q23" s="232">
        <f t="shared" si="11"/>
        <v>0</v>
      </c>
      <c r="S23" s="232"/>
      <c r="T23" s="236"/>
      <c r="U23" s="236"/>
      <c r="V23" s="232"/>
      <c r="X23" s="232"/>
      <c r="Y23" s="236"/>
      <c r="Z23" s="236"/>
      <c r="AA23" s="232"/>
      <c r="AC23" s="232"/>
      <c r="AD23" s="236"/>
      <c r="AE23" s="236"/>
      <c r="AF23" s="232"/>
      <c r="AH23" s="232"/>
      <c r="AI23" s="236"/>
      <c r="AJ23" s="236"/>
      <c r="AK23" s="232"/>
      <c r="AM23" s="232">
        <f t="shared" si="2"/>
        <v>0</v>
      </c>
      <c r="AN23" s="236"/>
      <c r="AO23" s="236"/>
      <c r="AP23" s="232">
        <f t="shared" si="3"/>
        <v>0</v>
      </c>
      <c r="AQ23" s="208"/>
      <c r="AR23" s="232"/>
      <c r="AS23" s="236"/>
      <c r="AT23" s="236"/>
      <c r="AU23" s="232"/>
      <c r="AW23" s="232"/>
      <c r="AX23" s="236"/>
      <c r="AY23" s="236"/>
      <c r="AZ23" s="232"/>
      <c r="BB23" s="232"/>
      <c r="BC23" s="236"/>
      <c r="BD23" s="236"/>
      <c r="BE23" s="232"/>
      <c r="BG23" s="232"/>
      <c r="BH23" s="236"/>
      <c r="BI23" s="236"/>
      <c r="BJ23" s="232"/>
      <c r="BM23" s="232">
        <f t="shared" si="4"/>
        <v>0</v>
      </c>
      <c r="BN23" s="236"/>
      <c r="BO23" s="236"/>
      <c r="BP23" s="232">
        <f t="shared" si="5"/>
        <v>0</v>
      </c>
      <c r="BQ23" s="208"/>
      <c r="BR23" s="232"/>
      <c r="BS23" s="236"/>
      <c r="BT23" s="236"/>
      <c r="BU23" s="232"/>
      <c r="BW23" s="232"/>
      <c r="BX23" s="236"/>
      <c r="BY23" s="236"/>
      <c r="BZ23" s="232"/>
      <c r="CB23" s="232"/>
      <c r="CC23" s="236"/>
      <c r="CD23" s="236"/>
      <c r="CE23" s="232"/>
      <c r="CG23" s="232"/>
      <c r="CH23" s="236"/>
      <c r="CI23" s="236"/>
      <c r="CJ23" s="232"/>
      <c r="CL23" s="232">
        <f t="shared" si="6"/>
        <v>0</v>
      </c>
      <c r="CM23" s="236"/>
      <c r="CN23" s="236"/>
      <c r="CO23" s="232">
        <f t="shared" si="7"/>
        <v>0</v>
      </c>
      <c r="CQ23" s="232"/>
      <c r="CR23" s="236"/>
      <c r="CS23" s="236"/>
      <c r="CT23" s="232"/>
      <c r="CV23" s="232"/>
      <c r="CW23" s="236"/>
      <c r="CX23" s="236"/>
      <c r="CY23" s="232"/>
      <c r="DA23" s="232"/>
      <c r="DB23" s="236"/>
      <c r="DC23" s="236"/>
      <c r="DD23" s="232"/>
      <c r="DF23" s="232"/>
      <c r="DG23" s="236"/>
      <c r="DH23" s="236"/>
      <c r="DI23" s="232"/>
      <c r="DK23" s="232">
        <f t="shared" si="8"/>
        <v>0</v>
      </c>
      <c r="DL23" s="236"/>
      <c r="DM23" s="236"/>
      <c r="DN23" s="232">
        <f t="shared" si="9"/>
        <v>0</v>
      </c>
    </row>
    <row r="24" spans="1:118" hidden="1" x14ac:dyDescent="0.3">
      <c r="A24" s="224"/>
      <c r="B24" s="224"/>
      <c r="D24" s="225"/>
      <c r="E24" s="226"/>
      <c r="F24" s="226"/>
      <c r="G24" s="226"/>
      <c r="H24" s="226"/>
      <c r="N24" s="232">
        <f t="shared" si="10"/>
        <v>0</v>
      </c>
      <c r="O24" s="236"/>
      <c r="P24" s="236"/>
      <c r="Q24" s="232">
        <f t="shared" si="11"/>
        <v>0</v>
      </c>
      <c r="S24" s="232"/>
      <c r="T24" s="236"/>
      <c r="U24" s="236"/>
      <c r="V24" s="232"/>
      <c r="X24" s="232"/>
      <c r="Y24" s="236"/>
      <c r="Z24" s="236"/>
      <c r="AA24" s="232"/>
      <c r="AC24" s="232"/>
      <c r="AD24" s="236"/>
      <c r="AE24" s="236"/>
      <c r="AF24" s="232"/>
      <c r="AH24" s="232"/>
      <c r="AI24" s="236"/>
      <c r="AJ24" s="236"/>
      <c r="AK24" s="232"/>
      <c r="AM24" s="232">
        <f t="shared" si="2"/>
        <v>0</v>
      </c>
      <c r="AN24" s="236"/>
      <c r="AO24" s="236"/>
      <c r="AP24" s="232">
        <f t="shared" si="3"/>
        <v>0</v>
      </c>
      <c r="AQ24" s="208"/>
      <c r="AR24" s="232"/>
      <c r="AS24" s="236"/>
      <c r="AT24" s="236"/>
      <c r="AU24" s="232"/>
      <c r="AW24" s="232"/>
      <c r="AX24" s="236"/>
      <c r="AY24" s="236"/>
      <c r="AZ24" s="232"/>
      <c r="BB24" s="232"/>
      <c r="BC24" s="236"/>
      <c r="BD24" s="236"/>
      <c r="BE24" s="232"/>
      <c r="BG24" s="232"/>
      <c r="BH24" s="236"/>
      <c r="BI24" s="236"/>
      <c r="BJ24" s="232"/>
      <c r="BM24" s="232">
        <f t="shared" si="4"/>
        <v>0</v>
      </c>
      <c r="BN24" s="236"/>
      <c r="BO24" s="236"/>
      <c r="BP24" s="232">
        <f t="shared" si="5"/>
        <v>0</v>
      </c>
      <c r="BQ24" s="208"/>
      <c r="BR24" s="232"/>
      <c r="BS24" s="236"/>
      <c r="BT24" s="236"/>
      <c r="BU24" s="232"/>
      <c r="BW24" s="232"/>
      <c r="BX24" s="236"/>
      <c r="BY24" s="236"/>
      <c r="BZ24" s="232"/>
      <c r="CB24" s="232"/>
      <c r="CC24" s="236"/>
      <c r="CD24" s="236"/>
      <c r="CE24" s="232"/>
      <c r="CG24" s="232"/>
      <c r="CH24" s="236"/>
      <c r="CI24" s="236"/>
      <c r="CJ24" s="232"/>
      <c r="CL24" s="232">
        <f t="shared" si="6"/>
        <v>0</v>
      </c>
      <c r="CM24" s="236"/>
      <c r="CN24" s="236"/>
      <c r="CO24" s="232">
        <f t="shared" si="7"/>
        <v>0</v>
      </c>
      <c r="CQ24" s="232"/>
      <c r="CR24" s="236"/>
      <c r="CS24" s="236"/>
      <c r="CT24" s="232"/>
      <c r="CV24" s="232"/>
      <c r="CW24" s="236"/>
      <c r="CX24" s="236"/>
      <c r="CY24" s="232"/>
      <c r="DA24" s="232"/>
      <c r="DB24" s="236"/>
      <c r="DC24" s="236"/>
      <c r="DD24" s="232"/>
      <c r="DF24" s="232"/>
      <c r="DG24" s="236"/>
      <c r="DH24" s="236"/>
      <c r="DI24" s="232"/>
      <c r="DK24" s="232">
        <f t="shared" si="8"/>
        <v>0</v>
      </c>
      <c r="DL24" s="236"/>
      <c r="DM24" s="236"/>
      <c r="DN24" s="232">
        <f t="shared" si="9"/>
        <v>0</v>
      </c>
    </row>
    <row r="25" spans="1:118" hidden="1" x14ac:dyDescent="0.3">
      <c r="A25" s="224"/>
      <c r="B25" s="224"/>
      <c r="D25" s="225"/>
      <c r="E25" s="226"/>
      <c r="F25" s="226"/>
      <c r="G25" s="226"/>
      <c r="H25" s="226"/>
      <c r="N25" s="232">
        <f t="shared" si="10"/>
        <v>0</v>
      </c>
      <c r="O25" s="236"/>
      <c r="P25" s="236"/>
      <c r="Q25" s="232">
        <f t="shared" si="11"/>
        <v>0</v>
      </c>
      <c r="S25" s="232"/>
      <c r="T25" s="236"/>
      <c r="U25" s="236"/>
      <c r="V25" s="232"/>
      <c r="X25" s="232"/>
      <c r="Y25" s="236"/>
      <c r="Z25" s="236"/>
      <c r="AA25" s="232"/>
      <c r="AC25" s="232"/>
      <c r="AD25" s="236"/>
      <c r="AE25" s="236"/>
      <c r="AF25" s="232"/>
      <c r="AH25" s="232"/>
      <c r="AI25" s="236"/>
      <c r="AJ25" s="236"/>
      <c r="AK25" s="232"/>
      <c r="AM25" s="232">
        <f t="shared" si="2"/>
        <v>0</v>
      </c>
      <c r="AN25" s="236"/>
      <c r="AO25" s="236"/>
      <c r="AP25" s="232">
        <f t="shared" si="3"/>
        <v>0</v>
      </c>
      <c r="AQ25" s="208"/>
      <c r="AR25" s="232"/>
      <c r="AS25" s="236"/>
      <c r="AT25" s="236"/>
      <c r="AU25" s="232"/>
      <c r="AW25" s="232"/>
      <c r="AX25" s="236"/>
      <c r="AY25" s="236"/>
      <c r="AZ25" s="232"/>
      <c r="BB25" s="232"/>
      <c r="BC25" s="236"/>
      <c r="BD25" s="236"/>
      <c r="BE25" s="232"/>
      <c r="BG25" s="232"/>
      <c r="BH25" s="236"/>
      <c r="BI25" s="236"/>
      <c r="BJ25" s="232"/>
      <c r="BM25" s="232">
        <f t="shared" si="4"/>
        <v>0</v>
      </c>
      <c r="BN25" s="236"/>
      <c r="BO25" s="236"/>
      <c r="BP25" s="232">
        <f t="shared" si="5"/>
        <v>0</v>
      </c>
      <c r="BQ25" s="208"/>
      <c r="BR25" s="232"/>
      <c r="BS25" s="236"/>
      <c r="BT25" s="236"/>
      <c r="BU25" s="232"/>
      <c r="BW25" s="232"/>
      <c r="BX25" s="236"/>
      <c r="BY25" s="236"/>
      <c r="BZ25" s="232"/>
      <c r="CB25" s="232"/>
      <c r="CC25" s="236"/>
      <c r="CD25" s="236"/>
      <c r="CE25" s="232"/>
      <c r="CG25" s="232"/>
      <c r="CH25" s="236"/>
      <c r="CI25" s="236"/>
      <c r="CJ25" s="232"/>
      <c r="CL25" s="232">
        <f t="shared" si="6"/>
        <v>0</v>
      </c>
      <c r="CM25" s="236"/>
      <c r="CN25" s="236"/>
      <c r="CO25" s="232">
        <f t="shared" si="7"/>
        <v>0</v>
      </c>
      <c r="CQ25" s="232"/>
      <c r="CR25" s="236"/>
      <c r="CS25" s="236"/>
      <c r="CT25" s="232"/>
      <c r="CV25" s="232"/>
      <c r="CW25" s="236"/>
      <c r="CX25" s="236"/>
      <c r="CY25" s="232"/>
      <c r="DA25" s="232"/>
      <c r="DB25" s="236"/>
      <c r="DC25" s="236"/>
      <c r="DD25" s="232"/>
      <c r="DF25" s="232"/>
      <c r="DG25" s="236"/>
      <c r="DH25" s="236"/>
      <c r="DI25" s="232"/>
      <c r="DK25" s="232">
        <f t="shared" si="8"/>
        <v>0</v>
      </c>
      <c r="DL25" s="236"/>
      <c r="DM25" s="236"/>
      <c r="DN25" s="232">
        <f t="shared" si="9"/>
        <v>0</v>
      </c>
    </row>
    <row r="26" spans="1:118" hidden="1" x14ac:dyDescent="0.3">
      <c r="A26" s="224"/>
      <c r="B26" s="224"/>
      <c r="D26" s="225"/>
      <c r="E26" s="226"/>
      <c r="F26" s="226"/>
      <c r="G26" s="226"/>
      <c r="H26" s="226"/>
      <c r="N26" s="232">
        <f t="shared" si="10"/>
        <v>0</v>
      </c>
      <c r="O26" s="236"/>
      <c r="P26" s="236"/>
      <c r="Q26" s="232">
        <f t="shared" si="11"/>
        <v>0</v>
      </c>
      <c r="S26" s="232"/>
      <c r="T26" s="236"/>
      <c r="U26" s="236"/>
      <c r="V26" s="232"/>
      <c r="X26" s="232"/>
      <c r="Y26" s="236"/>
      <c r="Z26" s="236"/>
      <c r="AA26" s="232"/>
      <c r="AC26" s="232"/>
      <c r="AD26" s="236"/>
      <c r="AE26" s="236"/>
      <c r="AF26" s="232"/>
      <c r="AH26" s="232"/>
      <c r="AI26" s="236"/>
      <c r="AJ26" s="236"/>
      <c r="AK26" s="232"/>
      <c r="AM26" s="232">
        <f t="shared" si="2"/>
        <v>0</v>
      </c>
      <c r="AN26" s="236"/>
      <c r="AO26" s="236"/>
      <c r="AP26" s="232">
        <f t="shared" si="3"/>
        <v>0</v>
      </c>
      <c r="AQ26" s="208"/>
      <c r="AR26" s="232"/>
      <c r="AS26" s="236"/>
      <c r="AT26" s="236"/>
      <c r="AU26" s="232"/>
      <c r="AW26" s="232"/>
      <c r="AX26" s="236"/>
      <c r="AY26" s="236"/>
      <c r="AZ26" s="232"/>
      <c r="BB26" s="232"/>
      <c r="BC26" s="236"/>
      <c r="BD26" s="236"/>
      <c r="BE26" s="232"/>
      <c r="BG26" s="232"/>
      <c r="BH26" s="236"/>
      <c r="BI26" s="236"/>
      <c r="BJ26" s="232"/>
      <c r="BM26" s="232">
        <f t="shared" si="4"/>
        <v>0</v>
      </c>
      <c r="BN26" s="236"/>
      <c r="BO26" s="236"/>
      <c r="BP26" s="232">
        <f t="shared" si="5"/>
        <v>0</v>
      </c>
      <c r="BQ26" s="208"/>
      <c r="BR26" s="232"/>
      <c r="BS26" s="236"/>
      <c r="BT26" s="236"/>
      <c r="BU26" s="232"/>
      <c r="BW26" s="232"/>
      <c r="BX26" s="236"/>
      <c r="BY26" s="236"/>
      <c r="BZ26" s="232"/>
      <c r="CB26" s="232"/>
      <c r="CC26" s="236"/>
      <c r="CD26" s="236"/>
      <c r="CE26" s="232"/>
      <c r="CG26" s="232"/>
      <c r="CH26" s="236"/>
      <c r="CI26" s="236"/>
      <c r="CJ26" s="232"/>
      <c r="CL26" s="232">
        <f t="shared" si="6"/>
        <v>0</v>
      </c>
      <c r="CM26" s="236"/>
      <c r="CN26" s="236"/>
      <c r="CO26" s="232">
        <f t="shared" si="7"/>
        <v>0</v>
      </c>
      <c r="CQ26" s="232"/>
      <c r="CR26" s="236"/>
      <c r="CS26" s="236"/>
      <c r="CT26" s="232"/>
      <c r="CV26" s="232"/>
      <c r="CW26" s="236"/>
      <c r="CX26" s="236"/>
      <c r="CY26" s="232"/>
      <c r="DA26" s="232"/>
      <c r="DB26" s="236"/>
      <c r="DC26" s="236"/>
      <c r="DD26" s="232"/>
      <c r="DF26" s="232"/>
      <c r="DG26" s="236"/>
      <c r="DH26" s="236"/>
      <c r="DI26" s="232"/>
      <c r="DK26" s="232">
        <f t="shared" si="8"/>
        <v>0</v>
      </c>
      <c r="DL26" s="236"/>
      <c r="DM26" s="236"/>
      <c r="DN26" s="232">
        <f t="shared" si="9"/>
        <v>0</v>
      </c>
    </row>
    <row r="27" spans="1:118" s="208" customFormat="1" x14ac:dyDescent="0.3">
      <c r="D27" s="218"/>
      <c r="N27" s="252"/>
      <c r="O27" s="252"/>
      <c r="P27" s="252"/>
      <c r="Q27" s="252"/>
      <c r="S27" s="252"/>
      <c r="T27" s="252"/>
      <c r="U27" s="252"/>
      <c r="V27" s="252"/>
      <c r="X27" s="252"/>
      <c r="Y27" s="252"/>
      <c r="Z27" s="252"/>
      <c r="AA27" s="252"/>
      <c r="AC27" s="252"/>
      <c r="AD27" s="252"/>
      <c r="AE27" s="252"/>
      <c r="AF27" s="252"/>
      <c r="AH27" s="252"/>
      <c r="AI27" s="252"/>
      <c r="AJ27" s="252"/>
      <c r="AK27" s="252"/>
      <c r="AM27" s="252"/>
      <c r="AN27" s="252"/>
      <c r="AO27" s="252"/>
      <c r="AP27" s="252"/>
      <c r="AR27" s="252"/>
      <c r="AS27" s="252"/>
      <c r="AT27" s="252"/>
      <c r="AU27" s="252"/>
      <c r="AW27" s="252"/>
      <c r="AX27" s="252"/>
      <c r="AY27" s="252"/>
      <c r="AZ27" s="252"/>
      <c r="BB27" s="252"/>
      <c r="BC27" s="252"/>
      <c r="BD27" s="252"/>
      <c r="BE27" s="252"/>
      <c r="BG27" s="252"/>
      <c r="BH27" s="252"/>
      <c r="BI27" s="252"/>
      <c r="BJ27" s="252"/>
      <c r="BM27" s="252"/>
      <c r="BN27" s="252"/>
      <c r="BO27" s="252"/>
      <c r="BP27" s="252"/>
      <c r="BR27" s="252"/>
      <c r="BS27" s="252"/>
      <c r="BT27" s="252"/>
      <c r="BU27" s="252"/>
      <c r="BW27" s="252"/>
      <c r="BX27" s="252"/>
      <c r="BY27" s="252"/>
      <c r="BZ27" s="252"/>
      <c r="CB27" s="252"/>
      <c r="CC27" s="252"/>
      <c r="CD27" s="252"/>
      <c r="CE27" s="252"/>
      <c r="CG27" s="252"/>
      <c r="CH27" s="252"/>
      <c r="CI27" s="252"/>
      <c r="CJ27" s="252"/>
      <c r="CL27" s="252"/>
      <c r="CM27" s="252"/>
      <c r="CN27" s="252"/>
      <c r="CO27" s="252"/>
      <c r="CQ27" s="252"/>
      <c r="CR27" s="252"/>
      <c r="CS27" s="252"/>
      <c r="CT27" s="252"/>
      <c r="CV27" s="252"/>
      <c r="CW27" s="252"/>
      <c r="CX27" s="252"/>
      <c r="CY27" s="252"/>
      <c r="DA27" s="252"/>
      <c r="DB27" s="252"/>
      <c r="DC27" s="252"/>
      <c r="DD27" s="252"/>
      <c r="DF27" s="252"/>
      <c r="DG27" s="252"/>
      <c r="DH27" s="252"/>
      <c r="DI27" s="252"/>
      <c r="DK27" s="252"/>
      <c r="DL27" s="252"/>
      <c r="DM27" s="252"/>
      <c r="DN27" s="252"/>
    </row>
    <row r="28" spans="1:118" s="250" customFormat="1" ht="28.8" x14ac:dyDescent="0.3">
      <c r="A28" s="219" t="s">
        <v>40</v>
      </c>
      <c r="B28" s="220" t="s">
        <v>180</v>
      </c>
      <c r="C28" s="221"/>
      <c r="D28" s="222"/>
      <c r="E28" s="223"/>
      <c r="F28" s="223"/>
      <c r="G28" s="223"/>
      <c r="H28" s="223"/>
      <c r="I28" s="221"/>
      <c r="J28" s="221"/>
      <c r="K28" s="221"/>
      <c r="L28" s="221"/>
      <c r="M28" s="221"/>
      <c r="N28" s="238"/>
      <c r="O28" s="238"/>
      <c r="P28" s="238"/>
      <c r="Q28" s="238"/>
      <c r="R28" s="221"/>
      <c r="S28" s="238"/>
      <c r="T28" s="238"/>
      <c r="U28" s="238"/>
      <c r="V28" s="238"/>
      <c r="W28" s="221"/>
      <c r="X28" s="238"/>
      <c r="Y28" s="238"/>
      <c r="Z28" s="238"/>
      <c r="AA28" s="238"/>
      <c r="AB28" s="221"/>
      <c r="AC28" s="238"/>
      <c r="AD28" s="238"/>
      <c r="AE28" s="238"/>
      <c r="AF28" s="238"/>
      <c r="AH28" s="238"/>
      <c r="AI28" s="238"/>
      <c r="AJ28" s="238"/>
      <c r="AK28" s="238"/>
      <c r="AM28" s="238"/>
      <c r="AN28" s="238"/>
      <c r="AO28" s="238"/>
      <c r="AP28" s="238"/>
      <c r="AQ28" s="221"/>
      <c r="AR28" s="238"/>
      <c r="AS28" s="238"/>
      <c r="AT28" s="238"/>
      <c r="AU28" s="238"/>
      <c r="AV28" s="221"/>
      <c r="AW28" s="238"/>
      <c r="AX28" s="238"/>
      <c r="AY28" s="238"/>
      <c r="AZ28" s="238"/>
      <c r="BA28" s="221"/>
      <c r="BB28" s="238"/>
      <c r="BC28" s="238"/>
      <c r="BD28" s="238"/>
      <c r="BE28" s="238"/>
      <c r="BG28" s="238"/>
      <c r="BH28" s="238"/>
      <c r="BI28" s="238"/>
      <c r="BJ28" s="238"/>
      <c r="BM28" s="238"/>
      <c r="BN28" s="238"/>
      <c r="BO28" s="238"/>
      <c r="BP28" s="238"/>
      <c r="BQ28" s="221"/>
      <c r="BR28" s="238"/>
      <c r="BS28" s="238"/>
      <c r="BT28" s="238"/>
      <c r="BU28" s="238"/>
      <c r="BV28" s="221"/>
      <c r="BW28" s="238"/>
      <c r="BX28" s="238"/>
      <c r="BY28" s="238"/>
      <c r="BZ28" s="238"/>
      <c r="CA28" s="221"/>
      <c r="CB28" s="238"/>
      <c r="CC28" s="238"/>
      <c r="CD28" s="238"/>
      <c r="CE28" s="238"/>
      <c r="CG28" s="238"/>
      <c r="CH28" s="238"/>
      <c r="CI28" s="238"/>
      <c r="CJ28" s="238"/>
      <c r="CL28" s="238"/>
      <c r="CM28" s="238"/>
      <c r="CN28" s="238"/>
      <c r="CO28" s="238"/>
      <c r="CQ28" s="238"/>
      <c r="CR28" s="238"/>
      <c r="CS28" s="238"/>
      <c r="CT28" s="238"/>
      <c r="CU28" s="221"/>
      <c r="CV28" s="238"/>
      <c r="CW28" s="238"/>
      <c r="CX28" s="238"/>
      <c r="CY28" s="238"/>
      <c r="CZ28" s="221"/>
      <c r="DA28" s="238"/>
      <c r="DB28" s="238"/>
      <c r="DC28" s="238"/>
      <c r="DD28" s="238"/>
      <c r="DF28" s="238"/>
      <c r="DG28" s="238"/>
      <c r="DH28" s="238"/>
      <c r="DI28" s="238"/>
      <c r="DK28" s="238"/>
      <c r="DL28" s="238"/>
      <c r="DM28" s="238"/>
      <c r="DN28" s="238"/>
    </row>
    <row r="29" spans="1:118" x14ac:dyDescent="0.3">
      <c r="A29" s="224" t="s">
        <v>958</v>
      </c>
      <c r="B29" s="224"/>
      <c r="D29" s="225" t="s">
        <v>947</v>
      </c>
      <c r="E29" s="226"/>
      <c r="F29" s="226"/>
      <c r="G29" s="226"/>
      <c r="H29" s="226"/>
      <c r="K29" s="208" t="s">
        <v>978</v>
      </c>
      <c r="L29" s="208" t="s">
        <v>983</v>
      </c>
      <c r="N29" s="232">
        <f t="shared" ref="N29" si="12">SUM(S29,X29,AC29,AH29)</f>
        <v>94</v>
      </c>
      <c r="O29" s="236"/>
      <c r="P29" s="236"/>
      <c r="Q29" s="232">
        <f t="shared" ref="Q29" si="13">SUM(V29,AA29,AF29,AK29)</f>
        <v>0</v>
      </c>
      <c r="S29" s="232">
        <v>40</v>
      </c>
      <c r="T29" s="236"/>
      <c r="U29" s="236"/>
      <c r="V29" s="232"/>
      <c r="X29" s="232">
        <v>27</v>
      </c>
      <c r="Y29" s="236"/>
      <c r="Z29" s="236"/>
      <c r="AA29" s="232"/>
      <c r="AC29" s="232">
        <v>27</v>
      </c>
      <c r="AD29" s="236"/>
      <c r="AE29" s="236"/>
      <c r="AF29" s="232"/>
      <c r="AH29" s="232"/>
      <c r="AI29" s="236"/>
      <c r="AJ29" s="236"/>
      <c r="AK29" s="232"/>
      <c r="AM29" s="303">
        <f t="shared" ref="AM29:AM44" si="14">SUM(AR29,AW29,BB29,BG29)</f>
        <v>0</v>
      </c>
      <c r="AN29" s="236"/>
      <c r="AO29" s="236"/>
      <c r="AP29" s="232">
        <f t="shared" ref="AP29:AP44" si="15">SUM(AU29,AZ29,BE29,BJ29)</f>
        <v>0</v>
      </c>
      <c r="AQ29" s="208"/>
      <c r="AR29" s="232"/>
      <c r="AS29" s="236"/>
      <c r="AT29" s="236"/>
      <c r="AU29" s="232"/>
      <c r="AW29" s="232"/>
      <c r="AX29" s="236"/>
      <c r="AY29" s="236"/>
      <c r="AZ29" s="232"/>
      <c r="BB29" s="232"/>
      <c r="BC29" s="236"/>
      <c r="BD29" s="236"/>
      <c r="BE29" s="232"/>
      <c r="BG29" s="232"/>
      <c r="BH29" s="236"/>
      <c r="BI29" s="236"/>
      <c r="BJ29" s="232"/>
      <c r="BM29" s="303">
        <f t="shared" ref="BM29:BM44" si="16">SUM(BR29,BW29,CB29,CG29)</f>
        <v>0</v>
      </c>
      <c r="BN29" s="236"/>
      <c r="BO29" s="236"/>
      <c r="BP29" s="232">
        <f t="shared" ref="BP29:BP44" si="17">SUM(BU29,BZ29,CE29,CJ29)</f>
        <v>0</v>
      </c>
      <c r="BQ29" s="208"/>
      <c r="BR29" s="232"/>
      <c r="BS29" s="236"/>
      <c r="BT29" s="236"/>
      <c r="BU29" s="232"/>
      <c r="BW29" s="232"/>
      <c r="BX29" s="236"/>
      <c r="BY29" s="236"/>
      <c r="BZ29" s="232"/>
      <c r="CB29" s="232"/>
      <c r="CC29" s="236"/>
      <c r="CD29" s="236"/>
      <c r="CE29" s="232"/>
      <c r="CG29" s="232"/>
      <c r="CH29" s="236"/>
      <c r="CI29" s="236"/>
      <c r="CJ29" s="232"/>
      <c r="CL29" s="232">
        <f>SUM(CQ29,CV29,DA29,DF29)</f>
        <v>0</v>
      </c>
      <c r="CM29" s="236"/>
      <c r="CN29" s="236"/>
      <c r="CO29" s="232">
        <f>SUM(CT29,CY29,DD29,DI29)</f>
        <v>0</v>
      </c>
      <c r="CQ29" s="232"/>
      <c r="CR29" s="236"/>
      <c r="CS29" s="236"/>
      <c r="CT29" s="232"/>
      <c r="CV29" s="232"/>
      <c r="CW29" s="236"/>
      <c r="CX29" s="236"/>
      <c r="CY29" s="232"/>
      <c r="DA29" s="232"/>
      <c r="DB29" s="236"/>
      <c r="DC29" s="236"/>
      <c r="DD29" s="232"/>
      <c r="DF29" s="232"/>
      <c r="DG29" s="236"/>
      <c r="DH29" s="236"/>
      <c r="DI29" s="232"/>
      <c r="DK29" s="232">
        <f>SUM(N29,AM29,BM29,CL29)</f>
        <v>94</v>
      </c>
      <c r="DL29" s="236"/>
      <c r="DM29" s="236"/>
      <c r="DN29" s="232">
        <f>SUM(Q29,AP29,BP29,CO29)</f>
        <v>0</v>
      </c>
    </row>
    <row r="30" spans="1:118" x14ac:dyDescent="0.3">
      <c r="A30" s="224"/>
      <c r="B30" s="224"/>
      <c r="D30" s="225"/>
      <c r="E30" s="226"/>
      <c r="F30" s="226"/>
      <c r="G30" s="226"/>
      <c r="H30" s="226"/>
      <c r="N30" s="232">
        <f t="shared" si="10"/>
        <v>0</v>
      </c>
      <c r="O30" s="236"/>
      <c r="P30" s="236"/>
      <c r="Q30" s="232">
        <f t="shared" si="11"/>
        <v>0</v>
      </c>
      <c r="S30" s="232"/>
      <c r="T30" s="236"/>
      <c r="U30" s="236"/>
      <c r="V30" s="232"/>
      <c r="X30" s="232"/>
      <c r="Y30" s="236"/>
      <c r="Z30" s="236"/>
      <c r="AA30" s="232"/>
      <c r="AC30" s="232"/>
      <c r="AD30" s="236"/>
      <c r="AE30" s="236"/>
      <c r="AF30" s="232"/>
      <c r="AH30" s="232"/>
      <c r="AI30" s="236"/>
      <c r="AJ30" s="236"/>
      <c r="AK30" s="232"/>
      <c r="AM30" s="303">
        <f t="shared" si="14"/>
        <v>0</v>
      </c>
      <c r="AN30" s="236"/>
      <c r="AO30" s="236"/>
      <c r="AP30" s="232">
        <f t="shared" si="15"/>
        <v>0</v>
      </c>
      <c r="AQ30" s="208"/>
      <c r="AR30" s="232"/>
      <c r="AS30" s="236"/>
      <c r="AT30" s="236"/>
      <c r="AU30" s="232"/>
      <c r="AW30" s="232"/>
      <c r="AX30" s="236"/>
      <c r="AY30" s="236"/>
      <c r="AZ30" s="232"/>
      <c r="BB30" s="232"/>
      <c r="BC30" s="236"/>
      <c r="BD30" s="236"/>
      <c r="BE30" s="232"/>
      <c r="BG30" s="232"/>
      <c r="BH30" s="236"/>
      <c r="BI30" s="236"/>
      <c r="BJ30" s="232"/>
      <c r="BM30" s="303">
        <f t="shared" si="16"/>
        <v>0</v>
      </c>
      <c r="BN30" s="236"/>
      <c r="BO30" s="236"/>
      <c r="BP30" s="232">
        <f t="shared" si="17"/>
        <v>0</v>
      </c>
      <c r="BQ30" s="208"/>
      <c r="BR30" s="232"/>
      <c r="BS30" s="236"/>
      <c r="BT30" s="236"/>
      <c r="BU30" s="232"/>
      <c r="BW30" s="232"/>
      <c r="BX30" s="236"/>
      <c r="BY30" s="236"/>
      <c r="BZ30" s="232"/>
      <c r="CB30" s="232"/>
      <c r="CC30" s="236"/>
      <c r="CD30" s="236"/>
      <c r="CE30" s="232"/>
      <c r="CG30" s="232"/>
      <c r="CH30" s="236"/>
      <c r="CI30" s="236"/>
      <c r="CJ30" s="232"/>
      <c r="CL30" s="232">
        <f t="shared" ref="CL30:CL44" si="18">SUM(CQ30,CV30,DA30,DF30)</f>
        <v>0</v>
      </c>
      <c r="CM30" s="236"/>
      <c r="CN30" s="236"/>
      <c r="CO30" s="232">
        <f t="shared" ref="CO30:CO44" si="19">SUM(CT30,CY30,DD30,DI30)</f>
        <v>0</v>
      </c>
      <c r="CQ30" s="232"/>
      <c r="CR30" s="236"/>
      <c r="CS30" s="236"/>
      <c r="CT30" s="232"/>
      <c r="CV30" s="232"/>
      <c r="CW30" s="236"/>
      <c r="CX30" s="236"/>
      <c r="CY30" s="232"/>
      <c r="DA30" s="232"/>
      <c r="DB30" s="236"/>
      <c r="DC30" s="236"/>
      <c r="DD30" s="232"/>
      <c r="DF30" s="232"/>
      <c r="DG30" s="236"/>
      <c r="DH30" s="236"/>
      <c r="DI30" s="232"/>
      <c r="DK30" s="232">
        <f t="shared" ref="DK30:DK44" si="20">SUM(N30,AM30,BM30,CL30)</f>
        <v>0</v>
      </c>
      <c r="DL30" s="236"/>
      <c r="DM30" s="236"/>
      <c r="DN30" s="232">
        <f t="shared" ref="DN30:DN44" si="21">SUM(Q30,AP30,BP30,CO30)</f>
        <v>0</v>
      </c>
    </row>
    <row r="31" spans="1:118" x14ac:dyDescent="0.3">
      <c r="A31" s="224"/>
      <c r="B31" s="224"/>
      <c r="D31" s="225"/>
      <c r="E31" s="226"/>
      <c r="F31" s="226"/>
      <c r="G31" s="226"/>
      <c r="H31" s="226"/>
      <c r="N31" s="232">
        <f t="shared" si="10"/>
        <v>0</v>
      </c>
      <c r="O31" s="236"/>
      <c r="P31" s="236"/>
      <c r="Q31" s="232">
        <f t="shared" si="11"/>
        <v>0</v>
      </c>
      <c r="S31" s="253"/>
      <c r="T31" s="236"/>
      <c r="U31" s="236"/>
      <c r="V31" s="232"/>
      <c r="X31" s="253"/>
      <c r="Y31" s="236"/>
      <c r="Z31" s="236"/>
      <c r="AA31" s="232"/>
      <c r="AC31" s="253"/>
      <c r="AD31" s="236"/>
      <c r="AE31" s="236"/>
      <c r="AF31" s="232"/>
      <c r="AH31" s="232"/>
      <c r="AI31" s="236"/>
      <c r="AJ31" s="236"/>
      <c r="AK31" s="232"/>
      <c r="AM31" s="303">
        <f t="shared" si="14"/>
        <v>0</v>
      </c>
      <c r="AN31" s="236"/>
      <c r="AO31" s="236"/>
      <c r="AP31" s="232">
        <f t="shared" si="15"/>
        <v>0</v>
      </c>
      <c r="AQ31" s="208"/>
      <c r="AR31" s="253"/>
      <c r="AS31" s="236"/>
      <c r="AT31" s="236"/>
      <c r="AU31" s="232"/>
      <c r="AW31" s="253"/>
      <c r="AX31" s="236"/>
      <c r="AY31" s="236"/>
      <c r="AZ31" s="232"/>
      <c r="BB31" s="253"/>
      <c r="BC31" s="236"/>
      <c r="BD31" s="236"/>
      <c r="BE31" s="232"/>
      <c r="BG31" s="232"/>
      <c r="BH31" s="236"/>
      <c r="BI31" s="236"/>
      <c r="BJ31" s="232"/>
      <c r="BM31" s="303">
        <f t="shared" si="16"/>
        <v>0</v>
      </c>
      <c r="BN31" s="236"/>
      <c r="BO31" s="236"/>
      <c r="BP31" s="232">
        <f t="shared" si="17"/>
        <v>0</v>
      </c>
      <c r="BQ31" s="208"/>
      <c r="BR31" s="253"/>
      <c r="BS31" s="236"/>
      <c r="BT31" s="236"/>
      <c r="BU31" s="232"/>
      <c r="BW31" s="253"/>
      <c r="BX31" s="236"/>
      <c r="BY31" s="236"/>
      <c r="BZ31" s="232"/>
      <c r="CB31" s="253"/>
      <c r="CC31" s="236"/>
      <c r="CD31" s="236"/>
      <c r="CE31" s="232"/>
      <c r="CG31" s="232"/>
      <c r="CH31" s="236"/>
      <c r="CI31" s="236"/>
      <c r="CJ31" s="232"/>
      <c r="CL31" s="232">
        <f t="shared" si="18"/>
        <v>0</v>
      </c>
      <c r="CM31" s="236"/>
      <c r="CN31" s="236"/>
      <c r="CO31" s="232">
        <f t="shared" si="19"/>
        <v>0</v>
      </c>
      <c r="CQ31" s="253"/>
      <c r="CR31" s="236"/>
      <c r="CS31" s="236"/>
      <c r="CT31" s="232"/>
      <c r="CV31" s="253"/>
      <c r="CW31" s="236"/>
      <c r="CX31" s="236"/>
      <c r="CY31" s="232"/>
      <c r="DA31" s="253"/>
      <c r="DB31" s="236"/>
      <c r="DC31" s="236"/>
      <c r="DD31" s="232"/>
      <c r="DF31" s="232"/>
      <c r="DG31" s="236"/>
      <c r="DH31" s="236"/>
      <c r="DI31" s="232"/>
      <c r="DK31" s="232">
        <f t="shared" si="20"/>
        <v>0</v>
      </c>
      <c r="DL31" s="236"/>
      <c r="DM31" s="236"/>
      <c r="DN31" s="232">
        <f t="shared" si="21"/>
        <v>0</v>
      </c>
    </row>
    <row r="32" spans="1:118" hidden="1" x14ac:dyDescent="0.3">
      <c r="A32" s="224"/>
      <c r="B32" s="224"/>
      <c r="D32" s="225"/>
      <c r="E32" s="226"/>
      <c r="F32" s="226"/>
      <c r="G32" s="226"/>
      <c r="H32" s="226"/>
      <c r="N32" s="232">
        <f t="shared" si="10"/>
        <v>0</v>
      </c>
      <c r="O32" s="236"/>
      <c r="P32" s="236"/>
      <c r="Q32" s="232">
        <f t="shared" si="11"/>
        <v>0</v>
      </c>
      <c r="S32" s="232"/>
      <c r="T32" s="236"/>
      <c r="U32" s="236"/>
      <c r="V32" s="232"/>
      <c r="X32" s="232"/>
      <c r="Y32" s="236"/>
      <c r="Z32" s="236"/>
      <c r="AA32" s="232"/>
      <c r="AC32" s="232"/>
      <c r="AD32" s="236"/>
      <c r="AE32" s="236"/>
      <c r="AF32" s="232"/>
      <c r="AH32" s="232"/>
      <c r="AI32" s="236"/>
      <c r="AJ32" s="236"/>
      <c r="AK32" s="232"/>
      <c r="AM32" s="303">
        <f t="shared" si="14"/>
        <v>0</v>
      </c>
      <c r="AN32" s="236"/>
      <c r="AO32" s="236"/>
      <c r="AP32" s="232">
        <f t="shared" si="15"/>
        <v>0</v>
      </c>
      <c r="AQ32" s="208"/>
      <c r="AR32" s="232"/>
      <c r="AS32" s="236"/>
      <c r="AT32" s="236"/>
      <c r="AU32" s="232"/>
      <c r="AW32" s="232"/>
      <c r="AX32" s="236"/>
      <c r="AY32" s="236"/>
      <c r="AZ32" s="232"/>
      <c r="BB32" s="232"/>
      <c r="BC32" s="236"/>
      <c r="BD32" s="236"/>
      <c r="BE32" s="232"/>
      <c r="BG32" s="232"/>
      <c r="BH32" s="236"/>
      <c r="BI32" s="236"/>
      <c r="BJ32" s="232"/>
      <c r="BM32" s="303">
        <f t="shared" si="16"/>
        <v>0</v>
      </c>
      <c r="BN32" s="236"/>
      <c r="BO32" s="236"/>
      <c r="BP32" s="232">
        <f t="shared" si="17"/>
        <v>0</v>
      </c>
      <c r="BQ32" s="208"/>
      <c r="BR32" s="232"/>
      <c r="BS32" s="236"/>
      <c r="BT32" s="236"/>
      <c r="BU32" s="232"/>
      <c r="BW32" s="232"/>
      <c r="BX32" s="236"/>
      <c r="BY32" s="236"/>
      <c r="BZ32" s="232"/>
      <c r="CB32" s="232"/>
      <c r="CC32" s="236"/>
      <c r="CD32" s="236"/>
      <c r="CE32" s="232"/>
      <c r="CG32" s="232"/>
      <c r="CH32" s="236"/>
      <c r="CI32" s="236"/>
      <c r="CJ32" s="232"/>
      <c r="CL32" s="232">
        <f t="shared" si="18"/>
        <v>0</v>
      </c>
      <c r="CM32" s="236"/>
      <c r="CN32" s="236"/>
      <c r="CO32" s="232">
        <f t="shared" si="19"/>
        <v>0</v>
      </c>
      <c r="CQ32" s="232"/>
      <c r="CR32" s="236"/>
      <c r="CS32" s="236"/>
      <c r="CT32" s="232"/>
      <c r="CV32" s="232"/>
      <c r="CW32" s="236"/>
      <c r="CX32" s="236"/>
      <c r="CY32" s="232"/>
      <c r="DA32" s="232"/>
      <c r="DB32" s="236"/>
      <c r="DC32" s="236"/>
      <c r="DD32" s="232"/>
      <c r="DF32" s="232"/>
      <c r="DG32" s="236"/>
      <c r="DH32" s="236"/>
      <c r="DI32" s="232"/>
      <c r="DK32" s="232">
        <f t="shared" si="20"/>
        <v>0</v>
      </c>
      <c r="DL32" s="236"/>
      <c r="DM32" s="236"/>
      <c r="DN32" s="232">
        <f t="shared" si="21"/>
        <v>0</v>
      </c>
    </row>
    <row r="33" spans="1:118" hidden="1" x14ac:dyDescent="0.3">
      <c r="A33" s="224"/>
      <c r="B33" s="224"/>
      <c r="D33" s="225"/>
      <c r="E33" s="226"/>
      <c r="F33" s="226"/>
      <c r="G33" s="226"/>
      <c r="H33" s="226"/>
      <c r="N33" s="232">
        <f t="shared" si="10"/>
        <v>0</v>
      </c>
      <c r="O33" s="236"/>
      <c r="P33" s="236"/>
      <c r="Q33" s="232">
        <f t="shared" si="11"/>
        <v>0</v>
      </c>
      <c r="S33" s="232"/>
      <c r="T33" s="236"/>
      <c r="U33" s="236"/>
      <c r="V33" s="232"/>
      <c r="X33" s="232"/>
      <c r="Y33" s="236"/>
      <c r="Z33" s="236"/>
      <c r="AA33" s="232"/>
      <c r="AC33" s="232"/>
      <c r="AD33" s="236"/>
      <c r="AE33" s="236"/>
      <c r="AF33" s="232"/>
      <c r="AH33" s="232"/>
      <c r="AI33" s="236"/>
      <c r="AJ33" s="236"/>
      <c r="AK33" s="232"/>
      <c r="AM33" s="303">
        <f t="shared" si="14"/>
        <v>0</v>
      </c>
      <c r="AN33" s="236"/>
      <c r="AO33" s="236"/>
      <c r="AP33" s="232">
        <f t="shared" si="15"/>
        <v>0</v>
      </c>
      <c r="AQ33" s="208"/>
      <c r="AR33" s="232"/>
      <c r="AS33" s="236"/>
      <c r="AT33" s="236"/>
      <c r="AU33" s="232"/>
      <c r="AW33" s="232"/>
      <c r="AX33" s="236"/>
      <c r="AY33" s="236"/>
      <c r="AZ33" s="232"/>
      <c r="BB33" s="232"/>
      <c r="BC33" s="236"/>
      <c r="BD33" s="236"/>
      <c r="BE33" s="232"/>
      <c r="BG33" s="232"/>
      <c r="BH33" s="236"/>
      <c r="BI33" s="236"/>
      <c r="BJ33" s="232"/>
      <c r="BM33" s="303">
        <f t="shared" si="16"/>
        <v>0</v>
      </c>
      <c r="BN33" s="236"/>
      <c r="BO33" s="236"/>
      <c r="BP33" s="232">
        <f t="shared" si="17"/>
        <v>0</v>
      </c>
      <c r="BQ33" s="208"/>
      <c r="BR33" s="232"/>
      <c r="BS33" s="236"/>
      <c r="BT33" s="236"/>
      <c r="BU33" s="232"/>
      <c r="BW33" s="232"/>
      <c r="BX33" s="236"/>
      <c r="BY33" s="236"/>
      <c r="BZ33" s="232"/>
      <c r="CB33" s="232"/>
      <c r="CC33" s="236"/>
      <c r="CD33" s="236"/>
      <c r="CE33" s="232"/>
      <c r="CG33" s="232"/>
      <c r="CH33" s="236"/>
      <c r="CI33" s="236"/>
      <c r="CJ33" s="232"/>
      <c r="CL33" s="232">
        <f t="shared" si="18"/>
        <v>0</v>
      </c>
      <c r="CM33" s="236"/>
      <c r="CN33" s="236"/>
      <c r="CO33" s="232">
        <f t="shared" si="19"/>
        <v>0</v>
      </c>
      <c r="CQ33" s="232"/>
      <c r="CR33" s="236"/>
      <c r="CS33" s="236"/>
      <c r="CT33" s="232"/>
      <c r="CV33" s="232"/>
      <c r="CW33" s="236"/>
      <c r="CX33" s="236"/>
      <c r="CY33" s="232"/>
      <c r="DA33" s="232"/>
      <c r="DB33" s="236"/>
      <c r="DC33" s="236"/>
      <c r="DD33" s="232"/>
      <c r="DF33" s="232"/>
      <c r="DG33" s="236"/>
      <c r="DH33" s="236"/>
      <c r="DI33" s="232"/>
      <c r="DK33" s="232">
        <f t="shared" si="20"/>
        <v>0</v>
      </c>
      <c r="DL33" s="236"/>
      <c r="DM33" s="236"/>
      <c r="DN33" s="232">
        <f t="shared" si="21"/>
        <v>0</v>
      </c>
    </row>
    <row r="34" spans="1:118" hidden="1" x14ac:dyDescent="0.3">
      <c r="A34" s="224"/>
      <c r="B34" s="224"/>
      <c r="D34" s="225"/>
      <c r="E34" s="226"/>
      <c r="F34" s="226"/>
      <c r="G34" s="226"/>
      <c r="H34" s="226"/>
      <c r="N34" s="232">
        <f t="shared" si="10"/>
        <v>0</v>
      </c>
      <c r="O34" s="236"/>
      <c r="P34" s="236"/>
      <c r="Q34" s="232">
        <f t="shared" si="11"/>
        <v>0</v>
      </c>
      <c r="S34" s="232"/>
      <c r="T34" s="236"/>
      <c r="U34" s="236"/>
      <c r="V34" s="232"/>
      <c r="X34" s="232"/>
      <c r="Y34" s="236"/>
      <c r="Z34" s="236"/>
      <c r="AA34" s="232"/>
      <c r="AC34" s="232"/>
      <c r="AD34" s="236"/>
      <c r="AE34" s="236"/>
      <c r="AF34" s="232"/>
      <c r="AH34" s="232"/>
      <c r="AI34" s="236"/>
      <c r="AJ34" s="236"/>
      <c r="AK34" s="232"/>
      <c r="AM34" s="303">
        <f t="shared" si="14"/>
        <v>0</v>
      </c>
      <c r="AN34" s="236"/>
      <c r="AO34" s="236"/>
      <c r="AP34" s="232">
        <f t="shared" si="15"/>
        <v>0</v>
      </c>
      <c r="AQ34" s="208"/>
      <c r="AR34" s="232"/>
      <c r="AS34" s="236"/>
      <c r="AT34" s="236"/>
      <c r="AU34" s="232"/>
      <c r="AW34" s="232"/>
      <c r="AX34" s="236"/>
      <c r="AY34" s="236"/>
      <c r="AZ34" s="232"/>
      <c r="BB34" s="232"/>
      <c r="BC34" s="236"/>
      <c r="BD34" s="236"/>
      <c r="BE34" s="232"/>
      <c r="BG34" s="232"/>
      <c r="BH34" s="236"/>
      <c r="BI34" s="236"/>
      <c r="BJ34" s="232"/>
      <c r="BM34" s="303">
        <f t="shared" si="16"/>
        <v>0</v>
      </c>
      <c r="BN34" s="236"/>
      <c r="BO34" s="236"/>
      <c r="BP34" s="232">
        <f t="shared" si="17"/>
        <v>0</v>
      </c>
      <c r="BQ34" s="208"/>
      <c r="BR34" s="232"/>
      <c r="BS34" s="236"/>
      <c r="BT34" s="236"/>
      <c r="BU34" s="232"/>
      <c r="BW34" s="232"/>
      <c r="BX34" s="236"/>
      <c r="BY34" s="236"/>
      <c r="BZ34" s="232"/>
      <c r="CB34" s="232"/>
      <c r="CC34" s="236"/>
      <c r="CD34" s="236"/>
      <c r="CE34" s="232"/>
      <c r="CG34" s="232"/>
      <c r="CH34" s="236"/>
      <c r="CI34" s="236"/>
      <c r="CJ34" s="232"/>
      <c r="CL34" s="232">
        <f t="shared" si="18"/>
        <v>0</v>
      </c>
      <c r="CM34" s="236"/>
      <c r="CN34" s="236"/>
      <c r="CO34" s="232">
        <f t="shared" si="19"/>
        <v>0</v>
      </c>
      <c r="CQ34" s="232"/>
      <c r="CR34" s="236"/>
      <c r="CS34" s="236"/>
      <c r="CT34" s="232"/>
      <c r="CV34" s="232"/>
      <c r="CW34" s="236"/>
      <c r="CX34" s="236"/>
      <c r="CY34" s="232"/>
      <c r="DA34" s="232"/>
      <c r="DB34" s="236"/>
      <c r="DC34" s="236"/>
      <c r="DD34" s="232"/>
      <c r="DF34" s="232"/>
      <c r="DG34" s="236"/>
      <c r="DH34" s="236"/>
      <c r="DI34" s="232"/>
      <c r="DK34" s="232">
        <f t="shared" si="20"/>
        <v>0</v>
      </c>
      <c r="DL34" s="236"/>
      <c r="DM34" s="236"/>
      <c r="DN34" s="232">
        <f t="shared" si="21"/>
        <v>0</v>
      </c>
    </row>
    <row r="35" spans="1:118" hidden="1" x14ac:dyDescent="0.3">
      <c r="A35" s="224"/>
      <c r="B35" s="224"/>
      <c r="D35" s="225"/>
      <c r="E35" s="226"/>
      <c r="F35" s="226"/>
      <c r="G35" s="226"/>
      <c r="H35" s="226"/>
      <c r="N35" s="232">
        <f t="shared" si="10"/>
        <v>0</v>
      </c>
      <c r="O35" s="236"/>
      <c r="P35" s="236"/>
      <c r="Q35" s="232">
        <f t="shared" si="11"/>
        <v>0</v>
      </c>
      <c r="S35" s="232"/>
      <c r="T35" s="236"/>
      <c r="U35" s="236"/>
      <c r="V35" s="232"/>
      <c r="X35" s="232"/>
      <c r="Y35" s="236"/>
      <c r="Z35" s="236"/>
      <c r="AA35" s="232"/>
      <c r="AC35" s="232"/>
      <c r="AD35" s="236"/>
      <c r="AE35" s="236"/>
      <c r="AF35" s="232"/>
      <c r="AH35" s="232"/>
      <c r="AI35" s="236"/>
      <c r="AJ35" s="236"/>
      <c r="AK35" s="232"/>
      <c r="AM35" s="303">
        <f t="shared" si="14"/>
        <v>0</v>
      </c>
      <c r="AN35" s="236"/>
      <c r="AO35" s="236"/>
      <c r="AP35" s="232">
        <f t="shared" si="15"/>
        <v>0</v>
      </c>
      <c r="AQ35" s="208"/>
      <c r="AR35" s="232"/>
      <c r="AS35" s="236"/>
      <c r="AT35" s="236"/>
      <c r="AU35" s="232"/>
      <c r="AW35" s="232"/>
      <c r="AX35" s="236"/>
      <c r="AY35" s="236"/>
      <c r="AZ35" s="232"/>
      <c r="BB35" s="232"/>
      <c r="BC35" s="236"/>
      <c r="BD35" s="236"/>
      <c r="BE35" s="232"/>
      <c r="BG35" s="232"/>
      <c r="BH35" s="236"/>
      <c r="BI35" s="236"/>
      <c r="BJ35" s="232"/>
      <c r="BM35" s="303">
        <f t="shared" si="16"/>
        <v>0</v>
      </c>
      <c r="BN35" s="236"/>
      <c r="BO35" s="236"/>
      <c r="BP35" s="232">
        <f t="shared" si="17"/>
        <v>0</v>
      </c>
      <c r="BQ35" s="208"/>
      <c r="BR35" s="232"/>
      <c r="BS35" s="236"/>
      <c r="BT35" s="236"/>
      <c r="BU35" s="232"/>
      <c r="BW35" s="232"/>
      <c r="BX35" s="236"/>
      <c r="BY35" s="236"/>
      <c r="BZ35" s="232"/>
      <c r="CB35" s="232"/>
      <c r="CC35" s="236"/>
      <c r="CD35" s="236"/>
      <c r="CE35" s="232"/>
      <c r="CG35" s="232"/>
      <c r="CH35" s="236"/>
      <c r="CI35" s="236"/>
      <c r="CJ35" s="232"/>
      <c r="CL35" s="232">
        <f t="shared" si="18"/>
        <v>0</v>
      </c>
      <c r="CM35" s="236"/>
      <c r="CN35" s="236"/>
      <c r="CO35" s="232">
        <f t="shared" si="19"/>
        <v>0</v>
      </c>
      <c r="CQ35" s="232"/>
      <c r="CR35" s="236"/>
      <c r="CS35" s="236"/>
      <c r="CT35" s="232"/>
      <c r="CV35" s="232"/>
      <c r="CW35" s="236"/>
      <c r="CX35" s="236"/>
      <c r="CY35" s="232"/>
      <c r="DA35" s="232"/>
      <c r="DB35" s="236"/>
      <c r="DC35" s="236"/>
      <c r="DD35" s="232"/>
      <c r="DF35" s="232"/>
      <c r="DG35" s="236"/>
      <c r="DH35" s="236"/>
      <c r="DI35" s="232"/>
      <c r="DK35" s="232">
        <f t="shared" si="20"/>
        <v>0</v>
      </c>
      <c r="DL35" s="236"/>
      <c r="DM35" s="236"/>
      <c r="DN35" s="232">
        <f t="shared" si="21"/>
        <v>0</v>
      </c>
    </row>
    <row r="36" spans="1:118" hidden="1" x14ac:dyDescent="0.3">
      <c r="A36" s="224"/>
      <c r="B36" s="224"/>
      <c r="D36" s="225"/>
      <c r="E36" s="226"/>
      <c r="F36" s="226"/>
      <c r="G36" s="226"/>
      <c r="H36" s="226"/>
      <c r="N36" s="232">
        <f t="shared" si="10"/>
        <v>0</v>
      </c>
      <c r="O36" s="236"/>
      <c r="P36" s="236"/>
      <c r="Q36" s="232">
        <f t="shared" si="11"/>
        <v>0</v>
      </c>
      <c r="S36" s="232"/>
      <c r="T36" s="236"/>
      <c r="U36" s="236"/>
      <c r="V36" s="232"/>
      <c r="X36" s="232"/>
      <c r="Y36" s="236"/>
      <c r="Z36" s="236"/>
      <c r="AA36" s="232"/>
      <c r="AC36" s="232"/>
      <c r="AD36" s="236"/>
      <c r="AE36" s="236"/>
      <c r="AF36" s="232"/>
      <c r="AH36" s="232"/>
      <c r="AI36" s="236"/>
      <c r="AJ36" s="236"/>
      <c r="AK36" s="232"/>
      <c r="AM36" s="303">
        <f t="shared" si="14"/>
        <v>0</v>
      </c>
      <c r="AN36" s="236"/>
      <c r="AO36" s="236"/>
      <c r="AP36" s="232">
        <f t="shared" si="15"/>
        <v>0</v>
      </c>
      <c r="AQ36" s="208"/>
      <c r="AR36" s="232"/>
      <c r="AS36" s="236"/>
      <c r="AT36" s="236"/>
      <c r="AU36" s="232"/>
      <c r="AW36" s="232"/>
      <c r="AX36" s="236"/>
      <c r="AY36" s="236"/>
      <c r="AZ36" s="232"/>
      <c r="BB36" s="232"/>
      <c r="BC36" s="236"/>
      <c r="BD36" s="236"/>
      <c r="BE36" s="232"/>
      <c r="BG36" s="232"/>
      <c r="BH36" s="236"/>
      <c r="BI36" s="236"/>
      <c r="BJ36" s="232"/>
      <c r="BM36" s="303">
        <f t="shared" si="16"/>
        <v>0</v>
      </c>
      <c r="BN36" s="236"/>
      <c r="BO36" s="236"/>
      <c r="BP36" s="232">
        <f t="shared" si="17"/>
        <v>0</v>
      </c>
      <c r="BQ36" s="208"/>
      <c r="BR36" s="232"/>
      <c r="BS36" s="236"/>
      <c r="BT36" s="236"/>
      <c r="BU36" s="232"/>
      <c r="BW36" s="232"/>
      <c r="BX36" s="236"/>
      <c r="BY36" s="236"/>
      <c r="BZ36" s="232"/>
      <c r="CB36" s="232"/>
      <c r="CC36" s="236"/>
      <c r="CD36" s="236"/>
      <c r="CE36" s="232"/>
      <c r="CG36" s="232"/>
      <c r="CH36" s="236"/>
      <c r="CI36" s="236"/>
      <c r="CJ36" s="232"/>
      <c r="CL36" s="232">
        <f t="shared" si="18"/>
        <v>0</v>
      </c>
      <c r="CM36" s="236"/>
      <c r="CN36" s="236"/>
      <c r="CO36" s="232">
        <f t="shared" si="19"/>
        <v>0</v>
      </c>
      <c r="CQ36" s="232"/>
      <c r="CR36" s="236"/>
      <c r="CS36" s="236"/>
      <c r="CT36" s="232"/>
      <c r="CV36" s="232"/>
      <c r="CW36" s="236"/>
      <c r="CX36" s="236"/>
      <c r="CY36" s="232"/>
      <c r="DA36" s="232"/>
      <c r="DB36" s="236"/>
      <c r="DC36" s="236"/>
      <c r="DD36" s="232"/>
      <c r="DF36" s="232"/>
      <c r="DG36" s="236"/>
      <c r="DH36" s="236"/>
      <c r="DI36" s="232"/>
      <c r="DK36" s="232">
        <f t="shared" si="20"/>
        <v>0</v>
      </c>
      <c r="DL36" s="236"/>
      <c r="DM36" s="236"/>
      <c r="DN36" s="232">
        <f t="shared" si="21"/>
        <v>0</v>
      </c>
    </row>
    <row r="37" spans="1:118" hidden="1" x14ac:dyDescent="0.3">
      <c r="A37" s="224"/>
      <c r="B37" s="224"/>
      <c r="D37" s="225"/>
      <c r="E37" s="226"/>
      <c r="F37" s="226"/>
      <c r="G37" s="226"/>
      <c r="H37" s="226"/>
      <c r="N37" s="232">
        <f t="shared" si="10"/>
        <v>0</v>
      </c>
      <c r="O37" s="236"/>
      <c r="P37" s="236"/>
      <c r="Q37" s="232">
        <f t="shared" si="11"/>
        <v>0</v>
      </c>
      <c r="S37" s="232"/>
      <c r="T37" s="236"/>
      <c r="U37" s="236"/>
      <c r="V37" s="232"/>
      <c r="X37" s="232"/>
      <c r="Y37" s="236"/>
      <c r="Z37" s="236"/>
      <c r="AA37" s="232"/>
      <c r="AC37" s="232"/>
      <c r="AD37" s="236"/>
      <c r="AE37" s="236"/>
      <c r="AF37" s="232"/>
      <c r="AH37" s="253"/>
      <c r="AI37" s="236"/>
      <c r="AJ37" s="236"/>
      <c r="AK37" s="232"/>
      <c r="AM37" s="303">
        <f t="shared" si="14"/>
        <v>0</v>
      </c>
      <c r="AN37" s="236"/>
      <c r="AO37" s="236"/>
      <c r="AP37" s="232">
        <f t="shared" si="15"/>
        <v>0</v>
      </c>
      <c r="AQ37" s="208"/>
      <c r="AR37" s="232"/>
      <c r="AS37" s="236"/>
      <c r="AT37" s="236"/>
      <c r="AU37" s="232"/>
      <c r="AW37" s="232"/>
      <c r="AX37" s="236"/>
      <c r="AY37" s="236"/>
      <c r="AZ37" s="232"/>
      <c r="BB37" s="232"/>
      <c r="BC37" s="236"/>
      <c r="BD37" s="236"/>
      <c r="BE37" s="232"/>
      <c r="BG37" s="253"/>
      <c r="BH37" s="236"/>
      <c r="BI37" s="236"/>
      <c r="BJ37" s="232"/>
      <c r="BM37" s="303">
        <f t="shared" si="16"/>
        <v>0</v>
      </c>
      <c r="BN37" s="236"/>
      <c r="BO37" s="236"/>
      <c r="BP37" s="232">
        <f t="shared" si="17"/>
        <v>0</v>
      </c>
      <c r="BQ37" s="208"/>
      <c r="BR37" s="232"/>
      <c r="BS37" s="236"/>
      <c r="BT37" s="236"/>
      <c r="BU37" s="232"/>
      <c r="BW37" s="232"/>
      <c r="BX37" s="236"/>
      <c r="BY37" s="236"/>
      <c r="BZ37" s="232"/>
      <c r="CB37" s="232"/>
      <c r="CC37" s="236"/>
      <c r="CD37" s="236"/>
      <c r="CE37" s="232"/>
      <c r="CG37" s="253"/>
      <c r="CH37" s="236"/>
      <c r="CI37" s="236"/>
      <c r="CJ37" s="232"/>
      <c r="CL37" s="232">
        <f t="shared" si="18"/>
        <v>0</v>
      </c>
      <c r="CM37" s="236"/>
      <c r="CN37" s="236"/>
      <c r="CO37" s="232">
        <f t="shared" si="19"/>
        <v>0</v>
      </c>
      <c r="CQ37" s="232"/>
      <c r="CR37" s="236"/>
      <c r="CS37" s="236"/>
      <c r="CT37" s="232"/>
      <c r="CV37" s="232"/>
      <c r="CW37" s="236"/>
      <c r="CX37" s="236"/>
      <c r="CY37" s="232"/>
      <c r="DA37" s="232"/>
      <c r="DB37" s="236"/>
      <c r="DC37" s="236"/>
      <c r="DD37" s="232"/>
      <c r="DF37" s="253"/>
      <c r="DG37" s="236"/>
      <c r="DH37" s="236"/>
      <c r="DI37" s="232"/>
      <c r="DK37" s="232">
        <f t="shared" si="20"/>
        <v>0</v>
      </c>
      <c r="DL37" s="236"/>
      <c r="DM37" s="236"/>
      <c r="DN37" s="232">
        <f t="shared" si="21"/>
        <v>0</v>
      </c>
    </row>
    <row r="38" spans="1:118" hidden="1" x14ac:dyDescent="0.3">
      <c r="A38" s="224"/>
      <c r="B38" s="224"/>
      <c r="D38" s="225"/>
      <c r="E38" s="226"/>
      <c r="F38" s="226"/>
      <c r="G38" s="226"/>
      <c r="H38" s="226"/>
      <c r="N38" s="232">
        <f t="shared" si="10"/>
        <v>0</v>
      </c>
      <c r="O38" s="236"/>
      <c r="P38" s="236"/>
      <c r="Q38" s="232">
        <f t="shared" si="11"/>
        <v>0</v>
      </c>
      <c r="S38" s="232"/>
      <c r="T38" s="236"/>
      <c r="U38" s="236"/>
      <c r="V38" s="232"/>
      <c r="X38" s="232"/>
      <c r="Y38" s="236"/>
      <c r="Z38" s="236"/>
      <c r="AA38" s="232"/>
      <c r="AC38" s="232"/>
      <c r="AD38" s="236"/>
      <c r="AE38" s="236"/>
      <c r="AF38" s="232"/>
      <c r="AH38" s="232"/>
      <c r="AI38" s="236"/>
      <c r="AJ38" s="236"/>
      <c r="AK38" s="232"/>
      <c r="AM38" s="303">
        <f t="shared" si="14"/>
        <v>0</v>
      </c>
      <c r="AN38" s="236"/>
      <c r="AO38" s="236"/>
      <c r="AP38" s="232">
        <f t="shared" si="15"/>
        <v>0</v>
      </c>
      <c r="AQ38" s="208"/>
      <c r="AR38" s="232"/>
      <c r="AS38" s="236"/>
      <c r="AT38" s="236"/>
      <c r="AU38" s="232"/>
      <c r="AW38" s="232"/>
      <c r="AX38" s="236"/>
      <c r="AY38" s="236"/>
      <c r="AZ38" s="232"/>
      <c r="BB38" s="232"/>
      <c r="BC38" s="236"/>
      <c r="BD38" s="236"/>
      <c r="BE38" s="232"/>
      <c r="BG38" s="232"/>
      <c r="BH38" s="236"/>
      <c r="BI38" s="236"/>
      <c r="BJ38" s="232"/>
      <c r="BM38" s="303">
        <f t="shared" si="16"/>
        <v>0</v>
      </c>
      <c r="BN38" s="236"/>
      <c r="BO38" s="236"/>
      <c r="BP38" s="232">
        <f t="shared" si="17"/>
        <v>0</v>
      </c>
      <c r="BQ38" s="208"/>
      <c r="BR38" s="232"/>
      <c r="BS38" s="236"/>
      <c r="BT38" s="236"/>
      <c r="BU38" s="232"/>
      <c r="BW38" s="232"/>
      <c r="BX38" s="236"/>
      <c r="BY38" s="236"/>
      <c r="BZ38" s="232"/>
      <c r="CB38" s="232"/>
      <c r="CC38" s="236"/>
      <c r="CD38" s="236"/>
      <c r="CE38" s="232"/>
      <c r="CG38" s="232"/>
      <c r="CH38" s="236"/>
      <c r="CI38" s="236"/>
      <c r="CJ38" s="232"/>
      <c r="CL38" s="232">
        <f t="shared" si="18"/>
        <v>0</v>
      </c>
      <c r="CM38" s="236"/>
      <c r="CN38" s="236"/>
      <c r="CO38" s="232">
        <f t="shared" si="19"/>
        <v>0</v>
      </c>
      <c r="CQ38" s="232"/>
      <c r="CR38" s="236"/>
      <c r="CS38" s="236"/>
      <c r="CT38" s="232"/>
      <c r="CV38" s="232"/>
      <c r="CW38" s="236"/>
      <c r="CX38" s="236"/>
      <c r="CY38" s="232"/>
      <c r="DA38" s="232"/>
      <c r="DB38" s="236"/>
      <c r="DC38" s="236"/>
      <c r="DD38" s="232"/>
      <c r="DF38" s="232"/>
      <c r="DG38" s="236"/>
      <c r="DH38" s="236"/>
      <c r="DI38" s="232"/>
      <c r="DK38" s="232">
        <f t="shared" si="20"/>
        <v>0</v>
      </c>
      <c r="DL38" s="236"/>
      <c r="DM38" s="236"/>
      <c r="DN38" s="232">
        <f t="shared" si="21"/>
        <v>0</v>
      </c>
    </row>
    <row r="39" spans="1:118" hidden="1" x14ac:dyDescent="0.3">
      <c r="A39" s="224"/>
      <c r="B39" s="224"/>
      <c r="D39" s="225"/>
      <c r="E39" s="226"/>
      <c r="F39" s="226"/>
      <c r="G39" s="226"/>
      <c r="H39" s="226"/>
      <c r="N39" s="232">
        <f t="shared" si="10"/>
        <v>0</v>
      </c>
      <c r="O39" s="236"/>
      <c r="P39" s="236"/>
      <c r="Q39" s="232">
        <f t="shared" si="11"/>
        <v>0</v>
      </c>
      <c r="S39" s="232"/>
      <c r="T39" s="236"/>
      <c r="U39" s="236"/>
      <c r="V39" s="232"/>
      <c r="X39" s="232"/>
      <c r="Y39" s="236"/>
      <c r="Z39" s="236"/>
      <c r="AA39" s="232"/>
      <c r="AC39" s="232"/>
      <c r="AD39" s="236"/>
      <c r="AE39" s="236"/>
      <c r="AF39" s="232"/>
      <c r="AH39" s="232"/>
      <c r="AI39" s="236"/>
      <c r="AJ39" s="236"/>
      <c r="AK39" s="232"/>
      <c r="AM39" s="303">
        <f t="shared" si="14"/>
        <v>0</v>
      </c>
      <c r="AN39" s="236"/>
      <c r="AO39" s="236"/>
      <c r="AP39" s="232">
        <f t="shared" si="15"/>
        <v>0</v>
      </c>
      <c r="AQ39" s="208"/>
      <c r="AR39" s="232"/>
      <c r="AS39" s="236"/>
      <c r="AT39" s="236"/>
      <c r="AU39" s="232"/>
      <c r="AW39" s="232"/>
      <c r="AX39" s="236"/>
      <c r="AY39" s="236"/>
      <c r="AZ39" s="232"/>
      <c r="BB39" s="232"/>
      <c r="BC39" s="236"/>
      <c r="BD39" s="236"/>
      <c r="BE39" s="232"/>
      <c r="BG39" s="232"/>
      <c r="BH39" s="236"/>
      <c r="BI39" s="236"/>
      <c r="BJ39" s="232"/>
      <c r="BM39" s="303">
        <f t="shared" si="16"/>
        <v>0</v>
      </c>
      <c r="BN39" s="236"/>
      <c r="BO39" s="236"/>
      <c r="BP39" s="232">
        <f t="shared" si="17"/>
        <v>0</v>
      </c>
      <c r="BQ39" s="208"/>
      <c r="BR39" s="232"/>
      <c r="BS39" s="236"/>
      <c r="BT39" s="236"/>
      <c r="BU39" s="232"/>
      <c r="BW39" s="232"/>
      <c r="BX39" s="236"/>
      <c r="BY39" s="236"/>
      <c r="BZ39" s="232"/>
      <c r="CB39" s="232"/>
      <c r="CC39" s="236"/>
      <c r="CD39" s="236"/>
      <c r="CE39" s="232"/>
      <c r="CG39" s="232"/>
      <c r="CH39" s="236"/>
      <c r="CI39" s="236"/>
      <c r="CJ39" s="232"/>
      <c r="CL39" s="232">
        <f t="shared" si="18"/>
        <v>0</v>
      </c>
      <c r="CM39" s="236"/>
      <c r="CN39" s="236"/>
      <c r="CO39" s="232">
        <f t="shared" si="19"/>
        <v>0</v>
      </c>
      <c r="CQ39" s="232"/>
      <c r="CR39" s="236"/>
      <c r="CS39" s="236"/>
      <c r="CT39" s="232"/>
      <c r="CV39" s="232"/>
      <c r="CW39" s="236"/>
      <c r="CX39" s="236"/>
      <c r="CY39" s="232"/>
      <c r="DA39" s="232"/>
      <c r="DB39" s="236"/>
      <c r="DC39" s="236"/>
      <c r="DD39" s="232"/>
      <c r="DF39" s="232"/>
      <c r="DG39" s="236"/>
      <c r="DH39" s="236"/>
      <c r="DI39" s="232"/>
      <c r="DK39" s="232">
        <f t="shared" si="20"/>
        <v>0</v>
      </c>
      <c r="DL39" s="236"/>
      <c r="DM39" s="236"/>
      <c r="DN39" s="232">
        <f t="shared" si="21"/>
        <v>0</v>
      </c>
    </row>
    <row r="40" spans="1:118" hidden="1" x14ac:dyDescent="0.3">
      <c r="A40" s="224"/>
      <c r="B40" s="224"/>
      <c r="D40" s="225"/>
      <c r="E40" s="226"/>
      <c r="F40" s="226"/>
      <c r="G40" s="226"/>
      <c r="H40" s="226"/>
      <c r="N40" s="232">
        <f t="shared" si="10"/>
        <v>0</v>
      </c>
      <c r="O40" s="236"/>
      <c r="P40" s="236"/>
      <c r="Q40" s="232">
        <f t="shared" si="11"/>
        <v>0</v>
      </c>
      <c r="S40" s="232"/>
      <c r="T40" s="236"/>
      <c r="U40" s="236"/>
      <c r="V40" s="232"/>
      <c r="X40" s="232"/>
      <c r="Y40" s="236"/>
      <c r="Z40" s="236"/>
      <c r="AA40" s="232"/>
      <c r="AC40" s="232"/>
      <c r="AD40" s="236"/>
      <c r="AE40" s="236"/>
      <c r="AF40" s="232"/>
      <c r="AH40" s="232"/>
      <c r="AI40" s="236"/>
      <c r="AJ40" s="236"/>
      <c r="AK40" s="232"/>
      <c r="AM40" s="303">
        <f t="shared" si="14"/>
        <v>0</v>
      </c>
      <c r="AN40" s="236"/>
      <c r="AO40" s="236"/>
      <c r="AP40" s="232">
        <f t="shared" si="15"/>
        <v>0</v>
      </c>
      <c r="AQ40" s="208"/>
      <c r="AR40" s="232"/>
      <c r="AS40" s="236"/>
      <c r="AT40" s="236"/>
      <c r="AU40" s="232"/>
      <c r="AW40" s="232"/>
      <c r="AX40" s="236"/>
      <c r="AY40" s="236"/>
      <c r="AZ40" s="232"/>
      <c r="BB40" s="232"/>
      <c r="BC40" s="236"/>
      <c r="BD40" s="236"/>
      <c r="BE40" s="232"/>
      <c r="BG40" s="232"/>
      <c r="BH40" s="236"/>
      <c r="BI40" s="236"/>
      <c r="BJ40" s="232"/>
      <c r="BM40" s="303">
        <f t="shared" si="16"/>
        <v>0</v>
      </c>
      <c r="BN40" s="236"/>
      <c r="BO40" s="236"/>
      <c r="BP40" s="232">
        <f t="shared" si="17"/>
        <v>0</v>
      </c>
      <c r="BQ40" s="208"/>
      <c r="BR40" s="232"/>
      <c r="BS40" s="236"/>
      <c r="BT40" s="236"/>
      <c r="BU40" s="232"/>
      <c r="BW40" s="232"/>
      <c r="BX40" s="236"/>
      <c r="BY40" s="236"/>
      <c r="BZ40" s="232"/>
      <c r="CB40" s="232"/>
      <c r="CC40" s="236"/>
      <c r="CD40" s="236"/>
      <c r="CE40" s="232"/>
      <c r="CG40" s="232"/>
      <c r="CH40" s="236"/>
      <c r="CI40" s="236"/>
      <c r="CJ40" s="232"/>
      <c r="CL40" s="232">
        <f t="shared" si="18"/>
        <v>0</v>
      </c>
      <c r="CM40" s="236"/>
      <c r="CN40" s="236"/>
      <c r="CO40" s="232">
        <f t="shared" si="19"/>
        <v>0</v>
      </c>
      <c r="CQ40" s="232"/>
      <c r="CR40" s="236"/>
      <c r="CS40" s="236"/>
      <c r="CT40" s="232"/>
      <c r="CV40" s="232"/>
      <c r="CW40" s="236"/>
      <c r="CX40" s="236"/>
      <c r="CY40" s="232"/>
      <c r="DA40" s="232"/>
      <c r="DB40" s="236"/>
      <c r="DC40" s="236"/>
      <c r="DD40" s="232"/>
      <c r="DF40" s="232"/>
      <c r="DG40" s="236"/>
      <c r="DH40" s="236"/>
      <c r="DI40" s="232"/>
      <c r="DK40" s="232">
        <f t="shared" si="20"/>
        <v>0</v>
      </c>
      <c r="DL40" s="236"/>
      <c r="DM40" s="236"/>
      <c r="DN40" s="232">
        <f t="shared" si="21"/>
        <v>0</v>
      </c>
    </row>
    <row r="41" spans="1:118" hidden="1" x14ac:dyDescent="0.3">
      <c r="A41" s="224"/>
      <c r="B41" s="224"/>
      <c r="D41" s="225"/>
      <c r="E41" s="226"/>
      <c r="F41" s="226"/>
      <c r="G41" s="226"/>
      <c r="H41" s="226"/>
      <c r="N41" s="232">
        <f t="shared" si="10"/>
        <v>0</v>
      </c>
      <c r="O41" s="236"/>
      <c r="P41" s="236"/>
      <c r="Q41" s="232">
        <f t="shared" si="11"/>
        <v>0</v>
      </c>
      <c r="S41" s="232"/>
      <c r="T41" s="236"/>
      <c r="U41" s="236"/>
      <c r="V41" s="232"/>
      <c r="X41" s="232"/>
      <c r="Y41" s="236"/>
      <c r="Z41" s="236"/>
      <c r="AA41" s="232"/>
      <c r="AC41" s="232"/>
      <c r="AD41" s="236"/>
      <c r="AE41" s="236"/>
      <c r="AF41" s="232"/>
      <c r="AH41" s="232"/>
      <c r="AI41" s="236"/>
      <c r="AJ41" s="236"/>
      <c r="AK41" s="232"/>
      <c r="AM41" s="303">
        <f t="shared" si="14"/>
        <v>0</v>
      </c>
      <c r="AN41" s="236"/>
      <c r="AO41" s="236"/>
      <c r="AP41" s="232">
        <f t="shared" si="15"/>
        <v>0</v>
      </c>
      <c r="AQ41" s="208"/>
      <c r="AR41" s="232"/>
      <c r="AS41" s="236"/>
      <c r="AT41" s="236"/>
      <c r="AU41" s="232"/>
      <c r="AW41" s="232"/>
      <c r="AX41" s="236"/>
      <c r="AY41" s="236"/>
      <c r="AZ41" s="232"/>
      <c r="BB41" s="232"/>
      <c r="BC41" s="236"/>
      <c r="BD41" s="236"/>
      <c r="BE41" s="232"/>
      <c r="BG41" s="232"/>
      <c r="BH41" s="236"/>
      <c r="BI41" s="236"/>
      <c r="BJ41" s="232"/>
      <c r="BM41" s="303">
        <f t="shared" si="16"/>
        <v>0</v>
      </c>
      <c r="BN41" s="236"/>
      <c r="BO41" s="236"/>
      <c r="BP41" s="232">
        <f t="shared" si="17"/>
        <v>0</v>
      </c>
      <c r="BQ41" s="208"/>
      <c r="BR41" s="232"/>
      <c r="BS41" s="236"/>
      <c r="BT41" s="236"/>
      <c r="BU41" s="232"/>
      <c r="BW41" s="232"/>
      <c r="BX41" s="236"/>
      <c r="BY41" s="236"/>
      <c r="BZ41" s="232"/>
      <c r="CB41" s="232"/>
      <c r="CC41" s="236"/>
      <c r="CD41" s="236"/>
      <c r="CE41" s="232"/>
      <c r="CG41" s="232"/>
      <c r="CH41" s="236"/>
      <c r="CI41" s="236"/>
      <c r="CJ41" s="232"/>
      <c r="CL41" s="232">
        <f t="shared" si="18"/>
        <v>0</v>
      </c>
      <c r="CM41" s="236"/>
      <c r="CN41" s="236"/>
      <c r="CO41" s="232">
        <f t="shared" si="19"/>
        <v>0</v>
      </c>
      <c r="CQ41" s="232"/>
      <c r="CR41" s="236"/>
      <c r="CS41" s="236"/>
      <c r="CT41" s="232"/>
      <c r="CV41" s="232"/>
      <c r="CW41" s="236"/>
      <c r="CX41" s="236"/>
      <c r="CY41" s="232"/>
      <c r="DA41" s="232"/>
      <c r="DB41" s="236"/>
      <c r="DC41" s="236"/>
      <c r="DD41" s="232"/>
      <c r="DF41" s="232"/>
      <c r="DG41" s="236"/>
      <c r="DH41" s="236"/>
      <c r="DI41" s="232"/>
      <c r="DK41" s="232">
        <f t="shared" si="20"/>
        <v>0</v>
      </c>
      <c r="DL41" s="236"/>
      <c r="DM41" s="236"/>
      <c r="DN41" s="232">
        <f t="shared" si="21"/>
        <v>0</v>
      </c>
    </row>
    <row r="42" spans="1:118" hidden="1" x14ac:dyDescent="0.3">
      <c r="A42" s="224"/>
      <c r="B42" s="224"/>
      <c r="D42" s="225"/>
      <c r="E42" s="226"/>
      <c r="F42" s="226"/>
      <c r="G42" s="226"/>
      <c r="H42" s="226"/>
      <c r="N42" s="232">
        <f t="shared" si="10"/>
        <v>0</v>
      </c>
      <c r="O42" s="236"/>
      <c r="P42" s="236"/>
      <c r="Q42" s="232">
        <f t="shared" si="11"/>
        <v>0</v>
      </c>
      <c r="S42" s="232"/>
      <c r="T42" s="236"/>
      <c r="U42" s="236"/>
      <c r="V42" s="232"/>
      <c r="X42" s="232"/>
      <c r="Y42" s="236"/>
      <c r="Z42" s="236"/>
      <c r="AA42" s="232"/>
      <c r="AC42" s="232"/>
      <c r="AD42" s="236"/>
      <c r="AE42" s="236"/>
      <c r="AF42" s="232"/>
      <c r="AH42" s="232"/>
      <c r="AI42" s="236"/>
      <c r="AJ42" s="236"/>
      <c r="AK42" s="232"/>
      <c r="AM42" s="303">
        <f t="shared" si="14"/>
        <v>0</v>
      </c>
      <c r="AN42" s="236"/>
      <c r="AO42" s="236"/>
      <c r="AP42" s="232">
        <f t="shared" si="15"/>
        <v>0</v>
      </c>
      <c r="AQ42" s="208"/>
      <c r="AR42" s="232"/>
      <c r="AS42" s="236"/>
      <c r="AT42" s="236"/>
      <c r="AU42" s="232"/>
      <c r="AW42" s="232"/>
      <c r="AX42" s="236"/>
      <c r="AY42" s="236"/>
      <c r="AZ42" s="232"/>
      <c r="BB42" s="232"/>
      <c r="BC42" s="236"/>
      <c r="BD42" s="236"/>
      <c r="BE42" s="232"/>
      <c r="BG42" s="232"/>
      <c r="BH42" s="236"/>
      <c r="BI42" s="236"/>
      <c r="BJ42" s="232"/>
      <c r="BM42" s="303">
        <f t="shared" si="16"/>
        <v>0</v>
      </c>
      <c r="BN42" s="236"/>
      <c r="BO42" s="236"/>
      <c r="BP42" s="232">
        <f t="shared" si="17"/>
        <v>0</v>
      </c>
      <c r="BQ42" s="208"/>
      <c r="BR42" s="232"/>
      <c r="BS42" s="236"/>
      <c r="BT42" s="236"/>
      <c r="BU42" s="232"/>
      <c r="BW42" s="232"/>
      <c r="BX42" s="236"/>
      <c r="BY42" s="236"/>
      <c r="BZ42" s="232"/>
      <c r="CB42" s="232"/>
      <c r="CC42" s="236"/>
      <c r="CD42" s="236"/>
      <c r="CE42" s="232"/>
      <c r="CG42" s="232"/>
      <c r="CH42" s="236"/>
      <c r="CI42" s="236"/>
      <c r="CJ42" s="232"/>
      <c r="CL42" s="232">
        <f t="shared" si="18"/>
        <v>0</v>
      </c>
      <c r="CM42" s="236"/>
      <c r="CN42" s="236"/>
      <c r="CO42" s="232">
        <f t="shared" si="19"/>
        <v>0</v>
      </c>
      <c r="CQ42" s="232"/>
      <c r="CR42" s="236"/>
      <c r="CS42" s="236"/>
      <c r="CT42" s="232"/>
      <c r="CV42" s="232"/>
      <c r="CW42" s="236"/>
      <c r="CX42" s="236"/>
      <c r="CY42" s="232"/>
      <c r="DA42" s="232"/>
      <c r="DB42" s="236"/>
      <c r="DC42" s="236"/>
      <c r="DD42" s="232"/>
      <c r="DF42" s="232"/>
      <c r="DG42" s="236"/>
      <c r="DH42" s="236"/>
      <c r="DI42" s="232"/>
      <c r="DK42" s="232">
        <f t="shared" si="20"/>
        <v>0</v>
      </c>
      <c r="DL42" s="236"/>
      <c r="DM42" s="236"/>
      <c r="DN42" s="232">
        <f t="shared" si="21"/>
        <v>0</v>
      </c>
    </row>
    <row r="43" spans="1:118" hidden="1" x14ac:dyDescent="0.3">
      <c r="A43" s="224"/>
      <c r="B43" s="224"/>
      <c r="D43" s="225"/>
      <c r="E43" s="226"/>
      <c r="F43" s="226"/>
      <c r="G43" s="226"/>
      <c r="H43" s="226"/>
      <c r="N43" s="232">
        <f t="shared" si="10"/>
        <v>0</v>
      </c>
      <c r="O43" s="236"/>
      <c r="P43" s="236"/>
      <c r="Q43" s="232">
        <f t="shared" si="11"/>
        <v>0</v>
      </c>
      <c r="S43" s="232"/>
      <c r="T43" s="236"/>
      <c r="U43" s="236"/>
      <c r="V43" s="232"/>
      <c r="X43" s="232"/>
      <c r="Y43" s="236"/>
      <c r="Z43" s="236"/>
      <c r="AA43" s="232"/>
      <c r="AC43" s="232"/>
      <c r="AD43" s="236"/>
      <c r="AE43" s="236"/>
      <c r="AF43" s="232"/>
      <c r="AH43" s="232"/>
      <c r="AI43" s="236"/>
      <c r="AJ43" s="236"/>
      <c r="AK43" s="232"/>
      <c r="AM43" s="303">
        <f t="shared" si="14"/>
        <v>0</v>
      </c>
      <c r="AN43" s="236"/>
      <c r="AO43" s="236"/>
      <c r="AP43" s="232">
        <f t="shared" si="15"/>
        <v>0</v>
      </c>
      <c r="AQ43" s="208"/>
      <c r="AR43" s="232"/>
      <c r="AS43" s="236"/>
      <c r="AT43" s="236"/>
      <c r="AU43" s="232"/>
      <c r="AW43" s="232"/>
      <c r="AX43" s="236"/>
      <c r="AY43" s="236"/>
      <c r="AZ43" s="232"/>
      <c r="BB43" s="232"/>
      <c r="BC43" s="236"/>
      <c r="BD43" s="236"/>
      <c r="BE43" s="232"/>
      <c r="BG43" s="232"/>
      <c r="BH43" s="236"/>
      <c r="BI43" s="236"/>
      <c r="BJ43" s="232"/>
      <c r="BM43" s="303">
        <f t="shared" si="16"/>
        <v>0</v>
      </c>
      <c r="BN43" s="236"/>
      <c r="BO43" s="236"/>
      <c r="BP43" s="232">
        <f t="shared" si="17"/>
        <v>0</v>
      </c>
      <c r="BQ43" s="208"/>
      <c r="BR43" s="232"/>
      <c r="BS43" s="236"/>
      <c r="BT43" s="236"/>
      <c r="BU43" s="232"/>
      <c r="BW43" s="232"/>
      <c r="BX43" s="236"/>
      <c r="BY43" s="236"/>
      <c r="BZ43" s="232"/>
      <c r="CB43" s="232"/>
      <c r="CC43" s="236"/>
      <c r="CD43" s="236"/>
      <c r="CE43" s="232"/>
      <c r="CG43" s="232"/>
      <c r="CH43" s="236"/>
      <c r="CI43" s="236"/>
      <c r="CJ43" s="232"/>
      <c r="CL43" s="232">
        <f t="shared" si="18"/>
        <v>0</v>
      </c>
      <c r="CM43" s="236"/>
      <c r="CN43" s="236"/>
      <c r="CO43" s="232">
        <f t="shared" si="19"/>
        <v>0</v>
      </c>
      <c r="CQ43" s="232"/>
      <c r="CR43" s="236"/>
      <c r="CS43" s="236"/>
      <c r="CT43" s="232"/>
      <c r="CV43" s="232"/>
      <c r="CW43" s="236"/>
      <c r="CX43" s="236"/>
      <c r="CY43" s="232"/>
      <c r="DA43" s="232"/>
      <c r="DB43" s="236"/>
      <c r="DC43" s="236"/>
      <c r="DD43" s="232"/>
      <c r="DF43" s="232"/>
      <c r="DG43" s="236"/>
      <c r="DH43" s="236"/>
      <c r="DI43" s="232"/>
      <c r="DK43" s="232">
        <f t="shared" si="20"/>
        <v>0</v>
      </c>
      <c r="DL43" s="236"/>
      <c r="DM43" s="236"/>
      <c r="DN43" s="232">
        <f t="shared" si="21"/>
        <v>0</v>
      </c>
    </row>
    <row r="44" spans="1:118" hidden="1" x14ac:dyDescent="0.3">
      <c r="A44" s="224"/>
      <c r="B44" s="224"/>
      <c r="D44" s="225"/>
      <c r="E44" s="226"/>
      <c r="F44" s="226"/>
      <c r="G44" s="226"/>
      <c r="H44" s="226"/>
      <c r="N44" s="232">
        <f t="shared" si="10"/>
        <v>0</v>
      </c>
      <c r="O44" s="236"/>
      <c r="P44" s="236"/>
      <c r="Q44" s="232">
        <f t="shared" si="11"/>
        <v>0</v>
      </c>
      <c r="S44" s="232"/>
      <c r="T44" s="236"/>
      <c r="U44" s="236"/>
      <c r="V44" s="232"/>
      <c r="X44" s="232"/>
      <c r="Y44" s="236"/>
      <c r="Z44" s="236"/>
      <c r="AA44" s="232"/>
      <c r="AC44" s="232"/>
      <c r="AD44" s="236"/>
      <c r="AE44" s="236"/>
      <c r="AF44" s="232"/>
      <c r="AH44" s="232"/>
      <c r="AI44" s="236"/>
      <c r="AJ44" s="236"/>
      <c r="AK44" s="232"/>
      <c r="AM44" s="232">
        <f t="shared" si="14"/>
        <v>0</v>
      </c>
      <c r="AN44" s="236"/>
      <c r="AO44" s="236"/>
      <c r="AP44" s="232">
        <f t="shared" si="15"/>
        <v>0</v>
      </c>
      <c r="AQ44" s="208"/>
      <c r="AR44" s="232"/>
      <c r="AS44" s="236"/>
      <c r="AT44" s="236"/>
      <c r="AU44" s="232"/>
      <c r="AW44" s="232"/>
      <c r="AX44" s="236"/>
      <c r="AY44" s="236"/>
      <c r="AZ44" s="232"/>
      <c r="BB44" s="232"/>
      <c r="BC44" s="236"/>
      <c r="BD44" s="236"/>
      <c r="BE44" s="232"/>
      <c r="BG44" s="232"/>
      <c r="BH44" s="236"/>
      <c r="BI44" s="236"/>
      <c r="BJ44" s="232"/>
      <c r="BM44" s="232">
        <f t="shared" si="16"/>
        <v>0</v>
      </c>
      <c r="BN44" s="236"/>
      <c r="BO44" s="236"/>
      <c r="BP44" s="232">
        <f t="shared" si="17"/>
        <v>0</v>
      </c>
      <c r="BQ44" s="208"/>
      <c r="BR44" s="232"/>
      <c r="BS44" s="236"/>
      <c r="BT44" s="236"/>
      <c r="BU44" s="232"/>
      <c r="BW44" s="232"/>
      <c r="BX44" s="236"/>
      <c r="BY44" s="236"/>
      <c r="BZ44" s="232"/>
      <c r="CB44" s="232"/>
      <c r="CC44" s="236"/>
      <c r="CD44" s="236"/>
      <c r="CE44" s="232"/>
      <c r="CG44" s="232"/>
      <c r="CH44" s="236"/>
      <c r="CI44" s="236"/>
      <c r="CJ44" s="232"/>
      <c r="CL44" s="232">
        <f t="shared" si="18"/>
        <v>0</v>
      </c>
      <c r="CM44" s="236"/>
      <c r="CN44" s="236"/>
      <c r="CO44" s="232">
        <f t="shared" si="19"/>
        <v>0</v>
      </c>
      <c r="CQ44" s="232"/>
      <c r="CR44" s="236"/>
      <c r="CS44" s="236"/>
      <c r="CT44" s="232"/>
      <c r="CV44" s="232"/>
      <c r="CW44" s="236"/>
      <c r="CX44" s="236"/>
      <c r="CY44" s="232"/>
      <c r="DA44" s="232"/>
      <c r="DB44" s="236"/>
      <c r="DC44" s="236"/>
      <c r="DD44" s="232"/>
      <c r="DF44" s="232"/>
      <c r="DG44" s="236"/>
      <c r="DH44" s="236"/>
      <c r="DI44" s="232"/>
      <c r="DK44" s="232">
        <f t="shared" si="20"/>
        <v>0</v>
      </c>
      <c r="DL44" s="236"/>
      <c r="DM44" s="236"/>
      <c r="DN44" s="232">
        <f t="shared" si="21"/>
        <v>0</v>
      </c>
    </row>
    <row r="45" spans="1:118" s="208" customFormat="1" x14ac:dyDescent="0.3">
      <c r="A45" s="227"/>
      <c r="B45" s="227"/>
      <c r="D45" s="218"/>
      <c r="N45" s="252"/>
      <c r="O45" s="252"/>
      <c r="P45" s="252"/>
      <c r="Q45" s="252"/>
      <c r="S45" s="252"/>
      <c r="T45" s="252"/>
      <c r="U45" s="252"/>
      <c r="V45" s="252"/>
      <c r="X45" s="252"/>
      <c r="Y45" s="252"/>
      <c r="Z45" s="252"/>
      <c r="AA45" s="252"/>
      <c r="AC45" s="252"/>
      <c r="AD45" s="252"/>
      <c r="AE45" s="252"/>
      <c r="AF45" s="252"/>
      <c r="AH45" s="252"/>
      <c r="AI45" s="252"/>
      <c r="AJ45" s="252"/>
      <c r="AK45" s="252"/>
      <c r="AM45" s="252"/>
      <c r="AN45" s="252"/>
      <c r="AO45" s="252"/>
      <c r="AP45" s="252"/>
      <c r="AR45" s="252"/>
      <c r="AS45" s="252"/>
      <c r="AT45" s="252"/>
      <c r="AU45" s="252"/>
      <c r="AW45" s="252"/>
      <c r="AX45" s="252"/>
      <c r="AY45" s="252"/>
      <c r="AZ45" s="252"/>
      <c r="BB45" s="252"/>
      <c r="BC45" s="252"/>
      <c r="BD45" s="252"/>
      <c r="BE45" s="252"/>
      <c r="BG45" s="252"/>
      <c r="BH45" s="252"/>
      <c r="BI45" s="252"/>
      <c r="BJ45" s="252"/>
      <c r="BM45" s="252"/>
      <c r="BN45" s="252"/>
      <c r="BO45" s="252"/>
      <c r="BP45" s="252"/>
      <c r="BR45" s="252"/>
      <c r="BS45" s="252"/>
      <c r="BT45" s="252"/>
      <c r="BU45" s="252"/>
      <c r="BW45" s="252"/>
      <c r="BX45" s="252"/>
      <c r="BY45" s="252"/>
      <c r="BZ45" s="252"/>
      <c r="CB45" s="252"/>
      <c r="CC45" s="252"/>
      <c r="CD45" s="252"/>
      <c r="CE45" s="252"/>
      <c r="CG45" s="252"/>
      <c r="CH45" s="252"/>
      <c r="CI45" s="252"/>
      <c r="CJ45" s="252"/>
      <c r="CL45" s="252"/>
      <c r="CM45" s="252"/>
      <c r="CN45" s="252"/>
      <c r="CO45" s="252"/>
      <c r="CQ45" s="252"/>
      <c r="CR45" s="252"/>
      <c r="CS45" s="252"/>
      <c r="CT45" s="252"/>
      <c r="CV45" s="252"/>
      <c r="CW45" s="252"/>
      <c r="CX45" s="252"/>
      <c r="CY45" s="252"/>
      <c r="DA45" s="252"/>
      <c r="DB45" s="252"/>
      <c r="DC45" s="252"/>
      <c r="DD45" s="252"/>
      <c r="DF45" s="252"/>
      <c r="DG45" s="252"/>
      <c r="DH45" s="252"/>
      <c r="DI45" s="252"/>
      <c r="DK45" s="252"/>
      <c r="DL45" s="252"/>
      <c r="DM45" s="252"/>
      <c r="DN45" s="252"/>
    </row>
    <row r="46" spans="1:118" s="250" customFormat="1" ht="28.8" x14ac:dyDescent="0.3">
      <c r="A46" s="219" t="s">
        <v>177</v>
      </c>
      <c r="B46" s="220" t="s">
        <v>180</v>
      </c>
      <c r="C46" s="221"/>
      <c r="D46" s="222"/>
      <c r="E46" s="223"/>
      <c r="F46" s="223"/>
      <c r="G46" s="223"/>
      <c r="H46" s="223"/>
      <c r="I46" s="221"/>
      <c r="J46" s="221"/>
      <c r="K46" s="221"/>
      <c r="L46" s="221"/>
      <c r="M46" s="221"/>
      <c r="N46" s="238"/>
      <c r="O46" s="238"/>
      <c r="P46" s="238"/>
      <c r="Q46" s="238"/>
      <c r="R46" s="221"/>
      <c r="S46" s="238"/>
      <c r="T46" s="238"/>
      <c r="U46" s="238"/>
      <c r="V46" s="238"/>
      <c r="W46" s="221"/>
      <c r="X46" s="238"/>
      <c r="Y46" s="238"/>
      <c r="Z46" s="238"/>
      <c r="AA46" s="238"/>
      <c r="AB46" s="221"/>
      <c r="AC46" s="238"/>
      <c r="AD46" s="238"/>
      <c r="AE46" s="238"/>
      <c r="AF46" s="238"/>
      <c r="AH46" s="238"/>
      <c r="AI46" s="238"/>
      <c r="AJ46" s="238"/>
      <c r="AK46" s="238"/>
      <c r="AM46" s="238"/>
      <c r="AN46" s="238"/>
      <c r="AO46" s="238"/>
      <c r="AP46" s="238"/>
      <c r="AQ46" s="221"/>
      <c r="AR46" s="238"/>
      <c r="AS46" s="238"/>
      <c r="AT46" s="238"/>
      <c r="AU46" s="238"/>
      <c r="AV46" s="221"/>
      <c r="AW46" s="238"/>
      <c r="AX46" s="238"/>
      <c r="AY46" s="238"/>
      <c r="AZ46" s="238"/>
      <c r="BA46" s="221"/>
      <c r="BB46" s="238"/>
      <c r="BC46" s="238"/>
      <c r="BD46" s="238"/>
      <c r="BE46" s="238"/>
      <c r="BG46" s="238"/>
      <c r="BH46" s="238"/>
      <c r="BI46" s="238"/>
      <c r="BJ46" s="238"/>
      <c r="BM46" s="238"/>
      <c r="BN46" s="238"/>
      <c r="BO46" s="238"/>
      <c r="BP46" s="238"/>
      <c r="BQ46" s="221"/>
      <c r="BR46" s="238"/>
      <c r="BS46" s="238"/>
      <c r="BT46" s="238"/>
      <c r="BU46" s="238"/>
      <c r="BV46" s="221"/>
      <c r="BW46" s="238"/>
      <c r="BX46" s="238"/>
      <c r="BY46" s="238"/>
      <c r="BZ46" s="238"/>
      <c r="CA46" s="221"/>
      <c r="CB46" s="238"/>
      <c r="CC46" s="238"/>
      <c r="CD46" s="238"/>
      <c r="CE46" s="238"/>
      <c r="CG46" s="238"/>
      <c r="CH46" s="238"/>
      <c r="CI46" s="238"/>
      <c r="CJ46" s="238"/>
      <c r="CL46" s="238"/>
      <c r="CM46" s="238"/>
      <c r="CN46" s="238"/>
      <c r="CO46" s="238"/>
      <c r="CQ46" s="238"/>
      <c r="CR46" s="238"/>
      <c r="CS46" s="238"/>
      <c r="CT46" s="238"/>
      <c r="CU46" s="221"/>
      <c r="CV46" s="238"/>
      <c r="CW46" s="238"/>
      <c r="CX46" s="238"/>
      <c r="CY46" s="238"/>
      <c r="CZ46" s="221"/>
      <c r="DA46" s="238"/>
      <c r="DB46" s="238"/>
      <c r="DC46" s="238"/>
      <c r="DD46" s="238"/>
      <c r="DF46" s="238"/>
      <c r="DG46" s="238"/>
      <c r="DH46" s="238"/>
      <c r="DI46" s="238"/>
      <c r="DK46" s="238"/>
      <c r="DL46" s="238"/>
      <c r="DM46" s="238"/>
      <c r="DN46" s="238"/>
    </row>
    <row r="47" spans="1:118" x14ac:dyDescent="0.3">
      <c r="A47" s="224" t="s">
        <v>177</v>
      </c>
      <c r="B47" s="224"/>
      <c r="D47" s="228"/>
      <c r="E47" s="229"/>
      <c r="F47" s="229"/>
      <c r="G47" s="229"/>
      <c r="H47" s="229"/>
      <c r="N47" s="232">
        <f t="shared" ref="N47:N48" si="22">SUM(S47,X47,AC47,AH47)</f>
        <v>0</v>
      </c>
      <c r="O47" s="236"/>
      <c r="P47" s="236"/>
      <c r="Q47" s="232">
        <f t="shared" ref="Q47:Q48" si="23">SUM(V47,AA47,AF47,AK47)</f>
        <v>0</v>
      </c>
      <c r="S47" s="232"/>
      <c r="T47" s="236"/>
      <c r="U47" s="236"/>
      <c r="V47" s="232"/>
      <c r="X47" s="232"/>
      <c r="Y47" s="236"/>
      <c r="Z47" s="236"/>
      <c r="AA47" s="232"/>
      <c r="AC47" s="232"/>
      <c r="AD47" s="236"/>
      <c r="AE47" s="236"/>
      <c r="AF47" s="232"/>
      <c r="AH47" s="232"/>
      <c r="AI47" s="236"/>
      <c r="AJ47" s="236"/>
      <c r="AK47" s="232"/>
      <c r="AM47" s="303">
        <f t="shared" ref="AM47:AM50" si="24">SUM(AR47,AW47,BB47,BG47)</f>
        <v>0</v>
      </c>
      <c r="AN47" s="236"/>
      <c r="AO47" s="236"/>
      <c r="AP47" s="232">
        <f t="shared" ref="AP47:AP50" si="25">SUM(AU47,AZ47,BE47,BJ47)</f>
        <v>0</v>
      </c>
      <c r="AQ47" s="208"/>
      <c r="AR47" s="232"/>
      <c r="AS47" s="236"/>
      <c r="AT47" s="236"/>
      <c r="AU47" s="232"/>
      <c r="AW47" s="232"/>
      <c r="AX47" s="236"/>
      <c r="AY47" s="236"/>
      <c r="AZ47" s="232"/>
      <c r="BB47" s="232"/>
      <c r="BC47" s="236"/>
      <c r="BD47" s="236"/>
      <c r="BE47" s="232"/>
      <c r="BG47" s="232"/>
      <c r="BH47" s="236"/>
      <c r="BI47" s="236"/>
      <c r="BJ47" s="232"/>
      <c r="BM47" s="303">
        <f t="shared" ref="BM47:BM50" si="26">SUM(BR47,BW47,CB47,CG47)</f>
        <v>0</v>
      </c>
      <c r="BN47" s="236"/>
      <c r="BO47" s="236"/>
      <c r="BP47" s="232">
        <f t="shared" ref="BP47:BP50" si="27">SUM(BU47,BZ47,CE47,CJ47)</f>
        <v>0</v>
      </c>
      <c r="BQ47" s="208"/>
      <c r="BR47" s="232"/>
      <c r="BS47" s="236"/>
      <c r="BT47" s="236"/>
      <c r="BU47" s="232"/>
      <c r="BW47" s="232"/>
      <c r="BX47" s="236"/>
      <c r="BY47" s="236"/>
      <c r="BZ47" s="232"/>
      <c r="CB47" s="232"/>
      <c r="CC47" s="236"/>
      <c r="CD47" s="236"/>
      <c r="CE47" s="232"/>
      <c r="CG47" s="232"/>
      <c r="CH47" s="236"/>
      <c r="CI47" s="236"/>
      <c r="CJ47" s="232"/>
      <c r="CL47" s="232">
        <f>SUM(CQ47,CV47,DA47,DF47)</f>
        <v>0</v>
      </c>
      <c r="CM47" s="236"/>
      <c r="CN47" s="236"/>
      <c r="CO47" s="232">
        <f>SUM(CT47,CY47,DD47,DI47)</f>
        <v>0</v>
      </c>
      <c r="CQ47" s="232"/>
      <c r="CR47" s="236"/>
      <c r="CS47" s="236"/>
      <c r="CT47" s="232"/>
      <c r="CV47" s="232"/>
      <c r="CW47" s="236"/>
      <c r="CX47" s="236"/>
      <c r="CY47" s="232"/>
      <c r="DA47" s="232"/>
      <c r="DB47" s="236"/>
      <c r="DC47" s="236"/>
      <c r="DD47" s="232"/>
      <c r="DF47" s="232"/>
      <c r="DG47" s="236"/>
      <c r="DH47" s="236"/>
      <c r="DI47" s="232"/>
      <c r="DK47" s="232">
        <f>SUM(N47,AM47,BM47,CL47)</f>
        <v>0</v>
      </c>
      <c r="DL47" s="236"/>
      <c r="DM47" s="236"/>
      <c r="DN47" s="232">
        <f>SUM(Q47,AP47,BP47,CO47)</f>
        <v>0</v>
      </c>
    </row>
    <row r="48" spans="1:118" x14ac:dyDescent="0.3">
      <c r="A48" s="224" t="s">
        <v>959</v>
      </c>
      <c r="B48" s="224"/>
      <c r="D48" s="228" t="s">
        <v>931</v>
      </c>
      <c r="E48" s="229"/>
      <c r="F48" s="229"/>
      <c r="G48" s="229"/>
      <c r="H48" s="229"/>
      <c r="N48" s="232">
        <f t="shared" si="22"/>
        <v>0</v>
      </c>
      <c r="O48" s="236"/>
      <c r="P48" s="236"/>
      <c r="Q48" s="232">
        <f t="shared" si="23"/>
        <v>0</v>
      </c>
      <c r="S48" s="232"/>
      <c r="T48" s="236"/>
      <c r="U48" s="236"/>
      <c r="V48" s="232"/>
      <c r="X48" s="232"/>
      <c r="Y48" s="236"/>
      <c r="Z48" s="236"/>
      <c r="AA48" s="232"/>
      <c r="AC48" s="232"/>
      <c r="AD48" s="236"/>
      <c r="AE48" s="236"/>
      <c r="AF48" s="232"/>
      <c r="AH48" s="232"/>
      <c r="AI48" s="236"/>
      <c r="AJ48" s="236"/>
      <c r="AK48" s="232"/>
      <c r="AM48" s="303">
        <f t="shared" si="24"/>
        <v>0</v>
      </c>
      <c r="AN48" s="236"/>
      <c r="AO48" s="236"/>
      <c r="AP48" s="232">
        <f t="shared" si="25"/>
        <v>0</v>
      </c>
      <c r="AQ48" s="208"/>
      <c r="AR48" s="232"/>
      <c r="AS48" s="236"/>
      <c r="AT48" s="236"/>
      <c r="AU48" s="232"/>
      <c r="AW48" s="232"/>
      <c r="AX48" s="236"/>
      <c r="AY48" s="236"/>
      <c r="AZ48" s="232"/>
      <c r="BB48" s="232"/>
      <c r="BC48" s="236"/>
      <c r="BD48" s="236"/>
      <c r="BE48" s="232"/>
      <c r="BG48" s="232"/>
      <c r="BH48" s="236"/>
      <c r="BI48" s="236"/>
      <c r="BJ48" s="232"/>
      <c r="BM48" s="303">
        <f t="shared" si="26"/>
        <v>0</v>
      </c>
      <c r="BN48" s="236"/>
      <c r="BO48" s="236"/>
      <c r="BP48" s="232">
        <f t="shared" si="27"/>
        <v>0</v>
      </c>
      <c r="BQ48" s="208"/>
      <c r="BR48" s="232"/>
      <c r="BS48" s="236"/>
      <c r="BT48" s="236"/>
      <c r="BU48" s="232"/>
      <c r="BW48" s="232"/>
      <c r="BX48" s="236"/>
      <c r="BY48" s="236"/>
      <c r="BZ48" s="232"/>
      <c r="CB48" s="232"/>
      <c r="CC48" s="236"/>
      <c r="CD48" s="236"/>
      <c r="CE48" s="232"/>
      <c r="CG48" s="232"/>
      <c r="CH48" s="236"/>
      <c r="CI48" s="236"/>
      <c r="CJ48" s="232"/>
      <c r="CL48" s="232">
        <f t="shared" ref="CL48:CL50" si="28">SUM(CQ48,CV48,DA48,DF48)</f>
        <v>0</v>
      </c>
      <c r="CM48" s="236"/>
      <c r="CN48" s="236"/>
      <c r="CO48" s="232">
        <f t="shared" ref="CO48:CO50" si="29">SUM(CT48,CY48,DD48,DI48)</f>
        <v>0</v>
      </c>
      <c r="CQ48" s="232"/>
      <c r="CR48" s="236"/>
      <c r="CS48" s="236"/>
      <c r="CT48" s="232"/>
      <c r="CV48" s="232"/>
      <c r="CW48" s="236"/>
      <c r="CX48" s="236"/>
      <c r="CY48" s="232"/>
      <c r="DA48" s="232"/>
      <c r="DB48" s="236"/>
      <c r="DC48" s="236"/>
      <c r="DD48" s="232"/>
      <c r="DF48" s="232"/>
      <c r="DG48" s="236"/>
      <c r="DH48" s="236"/>
      <c r="DI48" s="232"/>
      <c r="DK48" s="232">
        <f t="shared" ref="DK48:DK50" si="30">SUM(N48,AM48,BM48,CL48)</f>
        <v>0</v>
      </c>
      <c r="DL48" s="236"/>
      <c r="DM48" s="236"/>
      <c r="DN48" s="232">
        <f t="shared" ref="DN48:DN50" si="31">SUM(Q48,AP48,BP48,CO48)</f>
        <v>0</v>
      </c>
    </row>
    <row r="49" spans="1:118" x14ac:dyDescent="0.3">
      <c r="A49" s="224" t="s">
        <v>960</v>
      </c>
      <c r="B49" s="224"/>
      <c r="D49" s="228" t="s">
        <v>931</v>
      </c>
      <c r="E49" s="229"/>
      <c r="F49" s="229"/>
      <c r="G49" s="229"/>
      <c r="H49" s="229"/>
      <c r="K49" s="208" t="s">
        <v>978</v>
      </c>
      <c r="L49" s="208" t="s">
        <v>984</v>
      </c>
      <c r="N49" s="232">
        <f t="shared" ref="N49" si="32">SUM(S49,X49,AC49,AH49)</f>
        <v>18</v>
      </c>
      <c r="O49" s="236"/>
      <c r="P49" s="236"/>
      <c r="Q49" s="232">
        <f t="shared" ref="Q49" si="33">SUM(V49,AA49,AF49,AK49)</f>
        <v>0</v>
      </c>
      <c r="S49" s="232"/>
      <c r="T49" s="236"/>
      <c r="U49" s="236"/>
      <c r="V49" s="232"/>
      <c r="X49" s="232">
        <v>9</v>
      </c>
      <c r="Y49" s="236"/>
      <c r="Z49" s="236"/>
      <c r="AA49" s="232"/>
      <c r="AC49" s="232">
        <v>9</v>
      </c>
      <c r="AD49" s="236"/>
      <c r="AE49" s="236"/>
      <c r="AF49" s="232"/>
      <c r="AH49" s="232"/>
      <c r="AI49" s="236"/>
      <c r="AJ49" s="236"/>
      <c r="AK49" s="232"/>
      <c r="AM49" s="303">
        <f t="shared" si="24"/>
        <v>0</v>
      </c>
      <c r="AN49" s="236"/>
      <c r="AO49" s="236"/>
      <c r="AP49" s="232">
        <f t="shared" si="25"/>
        <v>0</v>
      </c>
      <c r="AQ49" s="208"/>
      <c r="AR49" s="232"/>
      <c r="AS49" s="236"/>
      <c r="AT49" s="236"/>
      <c r="AU49" s="232"/>
      <c r="AW49" s="232"/>
      <c r="AX49" s="236"/>
      <c r="AY49" s="236"/>
      <c r="AZ49" s="232"/>
      <c r="BB49" s="232"/>
      <c r="BC49" s="236"/>
      <c r="BD49" s="236"/>
      <c r="BE49" s="232"/>
      <c r="BG49" s="232"/>
      <c r="BH49" s="236"/>
      <c r="BI49" s="236"/>
      <c r="BJ49" s="232"/>
      <c r="BM49" s="303">
        <f t="shared" si="26"/>
        <v>0</v>
      </c>
      <c r="BN49" s="236"/>
      <c r="BO49" s="236"/>
      <c r="BP49" s="232">
        <f t="shared" si="27"/>
        <v>0</v>
      </c>
      <c r="BQ49" s="208"/>
      <c r="BR49" s="232"/>
      <c r="BS49" s="236"/>
      <c r="BT49" s="236"/>
      <c r="BU49" s="232"/>
      <c r="BW49" s="232"/>
      <c r="BX49" s="236"/>
      <c r="BY49" s="236"/>
      <c r="BZ49" s="232"/>
      <c r="CB49" s="232"/>
      <c r="CC49" s="236"/>
      <c r="CD49" s="236"/>
      <c r="CE49" s="232"/>
      <c r="CG49" s="232"/>
      <c r="CH49" s="236"/>
      <c r="CI49" s="236"/>
      <c r="CJ49" s="232"/>
      <c r="CL49" s="232">
        <f t="shared" si="28"/>
        <v>0</v>
      </c>
      <c r="CM49" s="236"/>
      <c r="CN49" s="236"/>
      <c r="CO49" s="232">
        <f t="shared" si="29"/>
        <v>0</v>
      </c>
      <c r="CQ49" s="232"/>
      <c r="CR49" s="236"/>
      <c r="CS49" s="236"/>
      <c r="CT49" s="232"/>
      <c r="CV49" s="232"/>
      <c r="CW49" s="236"/>
      <c r="CX49" s="236"/>
      <c r="CY49" s="232"/>
      <c r="DA49" s="232"/>
      <c r="DB49" s="236"/>
      <c r="DC49" s="236"/>
      <c r="DD49" s="232"/>
      <c r="DF49" s="232"/>
      <c r="DG49" s="236"/>
      <c r="DH49" s="236"/>
      <c r="DI49" s="232"/>
      <c r="DK49" s="232">
        <f t="shared" si="30"/>
        <v>18</v>
      </c>
      <c r="DL49" s="236"/>
      <c r="DM49" s="236"/>
      <c r="DN49" s="232">
        <f t="shared" si="31"/>
        <v>0</v>
      </c>
    </row>
    <row r="50" spans="1:118" s="230" customFormat="1" x14ac:dyDescent="0.3">
      <c r="A50" s="224"/>
      <c r="B50" s="224"/>
      <c r="D50" s="228"/>
      <c r="E50" s="229"/>
      <c r="F50" s="229"/>
      <c r="G50" s="229"/>
      <c r="H50" s="229"/>
      <c r="I50" s="208"/>
      <c r="J50" s="208"/>
      <c r="K50" s="208"/>
      <c r="L50" s="208"/>
      <c r="M50" s="208"/>
      <c r="N50" s="232">
        <f t="shared" si="10"/>
        <v>0</v>
      </c>
      <c r="O50" s="236"/>
      <c r="P50" s="236"/>
      <c r="Q50" s="232">
        <f t="shared" si="11"/>
        <v>0</v>
      </c>
      <c r="S50" s="232"/>
      <c r="T50" s="236"/>
      <c r="U50" s="236"/>
      <c r="V50" s="232"/>
      <c r="X50" s="232"/>
      <c r="Y50" s="236"/>
      <c r="Z50" s="236"/>
      <c r="AA50" s="232"/>
      <c r="AC50" s="232"/>
      <c r="AD50" s="236"/>
      <c r="AE50" s="236"/>
      <c r="AF50" s="232"/>
      <c r="AH50" s="232"/>
      <c r="AI50" s="236"/>
      <c r="AJ50" s="236"/>
      <c r="AK50" s="232"/>
      <c r="AM50" s="303">
        <f t="shared" si="24"/>
        <v>0</v>
      </c>
      <c r="AN50" s="236"/>
      <c r="AO50" s="236"/>
      <c r="AP50" s="232">
        <f t="shared" si="25"/>
        <v>0</v>
      </c>
      <c r="AR50" s="232"/>
      <c r="AS50" s="236"/>
      <c r="AT50" s="236"/>
      <c r="AU50" s="232"/>
      <c r="AW50" s="232"/>
      <c r="AX50" s="236"/>
      <c r="AY50" s="236"/>
      <c r="AZ50" s="232"/>
      <c r="BB50" s="232"/>
      <c r="BC50" s="236"/>
      <c r="BD50" s="236"/>
      <c r="BE50" s="232"/>
      <c r="BG50" s="232"/>
      <c r="BH50" s="236"/>
      <c r="BI50" s="236"/>
      <c r="BJ50" s="232"/>
      <c r="BM50" s="303">
        <f t="shared" si="26"/>
        <v>0</v>
      </c>
      <c r="BN50" s="236"/>
      <c r="BO50" s="236"/>
      <c r="BP50" s="232">
        <f t="shared" si="27"/>
        <v>0</v>
      </c>
      <c r="BR50" s="232"/>
      <c r="BS50" s="236"/>
      <c r="BT50" s="236"/>
      <c r="BU50" s="232"/>
      <c r="BW50" s="232"/>
      <c r="BX50" s="236"/>
      <c r="BY50" s="236"/>
      <c r="BZ50" s="232"/>
      <c r="CB50" s="232"/>
      <c r="CC50" s="236"/>
      <c r="CD50" s="236"/>
      <c r="CE50" s="232"/>
      <c r="CG50" s="232"/>
      <c r="CH50" s="236"/>
      <c r="CI50" s="236"/>
      <c r="CJ50" s="232"/>
      <c r="CL50" s="232">
        <f t="shared" si="28"/>
        <v>0</v>
      </c>
      <c r="CM50" s="236"/>
      <c r="CN50" s="236"/>
      <c r="CO50" s="232">
        <f t="shared" si="29"/>
        <v>0</v>
      </c>
      <c r="CQ50" s="232"/>
      <c r="CR50" s="236"/>
      <c r="CS50" s="236"/>
      <c r="CT50" s="232"/>
      <c r="CV50" s="232"/>
      <c r="CW50" s="236"/>
      <c r="CX50" s="236"/>
      <c r="CY50" s="232"/>
      <c r="DA50" s="232"/>
      <c r="DB50" s="236"/>
      <c r="DC50" s="236"/>
      <c r="DD50" s="232"/>
      <c r="DF50" s="232"/>
      <c r="DG50" s="236"/>
      <c r="DH50" s="236"/>
      <c r="DI50" s="232"/>
      <c r="DK50" s="232">
        <f t="shared" si="30"/>
        <v>0</v>
      </c>
      <c r="DL50" s="236"/>
      <c r="DM50" s="236"/>
      <c r="DN50" s="232">
        <f t="shared" si="31"/>
        <v>0</v>
      </c>
    </row>
    <row r="51" spans="1:118" s="208" customFormat="1" x14ac:dyDescent="0.3">
      <c r="D51" s="218"/>
      <c r="N51" s="252"/>
      <c r="O51" s="252"/>
      <c r="P51" s="252"/>
      <c r="Q51" s="252"/>
      <c r="S51" s="252"/>
      <c r="T51" s="252"/>
      <c r="U51" s="252"/>
      <c r="V51" s="252"/>
      <c r="X51" s="252"/>
      <c r="Y51" s="252"/>
      <c r="Z51" s="252"/>
      <c r="AA51" s="252"/>
      <c r="AC51" s="252"/>
      <c r="AD51" s="252"/>
      <c r="AE51" s="252"/>
      <c r="AF51" s="252"/>
      <c r="AH51" s="252"/>
      <c r="AI51" s="252"/>
      <c r="AJ51" s="252"/>
      <c r="AK51" s="252"/>
      <c r="AM51" s="252"/>
      <c r="AN51" s="252"/>
      <c r="AO51" s="252"/>
      <c r="AP51" s="252"/>
      <c r="AR51" s="252"/>
      <c r="AS51" s="252"/>
      <c r="AT51" s="252"/>
      <c r="AU51" s="252"/>
      <c r="AW51" s="252"/>
      <c r="AX51" s="252"/>
      <c r="AY51" s="252"/>
      <c r="AZ51" s="252"/>
      <c r="BB51" s="252"/>
      <c r="BC51" s="252"/>
      <c r="BD51" s="252"/>
      <c r="BE51" s="252"/>
      <c r="BG51" s="252"/>
      <c r="BH51" s="252"/>
      <c r="BI51" s="252"/>
      <c r="BJ51" s="252"/>
      <c r="BM51" s="252"/>
      <c r="BN51" s="252"/>
      <c r="BO51" s="252"/>
      <c r="BP51" s="252"/>
      <c r="BR51" s="252"/>
      <c r="BS51" s="252"/>
      <c r="BT51" s="252"/>
      <c r="BU51" s="252"/>
      <c r="BW51" s="252"/>
      <c r="BX51" s="252"/>
      <c r="BY51" s="252"/>
      <c r="BZ51" s="252"/>
      <c r="CB51" s="252"/>
      <c r="CC51" s="252"/>
      <c r="CD51" s="252"/>
      <c r="CE51" s="252"/>
      <c r="CG51" s="252"/>
      <c r="CH51" s="252"/>
      <c r="CI51" s="252"/>
      <c r="CJ51" s="252"/>
      <c r="CL51" s="252"/>
      <c r="CM51" s="252"/>
      <c r="CN51" s="252"/>
      <c r="CO51" s="252"/>
      <c r="CQ51" s="252"/>
      <c r="CR51" s="252"/>
      <c r="CS51" s="252"/>
      <c r="CT51" s="252"/>
      <c r="CV51" s="252"/>
      <c r="CW51" s="252"/>
      <c r="CX51" s="252"/>
      <c r="CY51" s="252"/>
      <c r="DA51" s="252"/>
      <c r="DB51" s="252"/>
      <c r="DC51" s="252"/>
      <c r="DD51" s="252"/>
      <c r="DF51" s="252"/>
      <c r="DG51" s="252"/>
      <c r="DH51" s="252"/>
      <c r="DI51" s="252"/>
      <c r="DK51" s="252"/>
      <c r="DL51" s="252"/>
      <c r="DM51" s="252"/>
      <c r="DN51" s="252"/>
    </row>
    <row r="52" spans="1:118" s="250" customFormat="1" ht="28.8" x14ac:dyDescent="0.3">
      <c r="A52" s="219" t="s">
        <v>0</v>
      </c>
      <c r="B52" s="220" t="s">
        <v>180</v>
      </c>
      <c r="C52" s="221"/>
      <c r="D52" s="222"/>
      <c r="E52" s="223"/>
      <c r="F52" s="223"/>
      <c r="G52" s="223"/>
      <c r="H52" s="223"/>
      <c r="I52" s="221"/>
      <c r="J52" s="221"/>
      <c r="K52" s="221"/>
      <c r="L52" s="221"/>
      <c r="M52" s="221"/>
      <c r="N52" s="238"/>
      <c r="O52" s="238"/>
      <c r="P52" s="238"/>
      <c r="Q52" s="238"/>
      <c r="R52" s="221"/>
      <c r="S52" s="238"/>
      <c r="T52" s="238"/>
      <c r="U52" s="238"/>
      <c r="V52" s="238"/>
      <c r="W52" s="221"/>
      <c r="X52" s="238"/>
      <c r="Y52" s="238"/>
      <c r="Z52" s="238"/>
      <c r="AA52" s="238"/>
      <c r="AB52" s="221"/>
      <c r="AC52" s="238"/>
      <c r="AD52" s="238"/>
      <c r="AE52" s="238"/>
      <c r="AF52" s="238"/>
      <c r="AH52" s="238"/>
      <c r="AI52" s="238"/>
      <c r="AJ52" s="238"/>
      <c r="AK52" s="238"/>
      <c r="AM52" s="238"/>
      <c r="AN52" s="238"/>
      <c r="AO52" s="238"/>
      <c r="AP52" s="238"/>
      <c r="AQ52" s="221"/>
      <c r="AR52" s="238"/>
      <c r="AS52" s="238"/>
      <c r="AT52" s="238"/>
      <c r="AU52" s="238"/>
      <c r="AV52" s="221"/>
      <c r="AW52" s="238"/>
      <c r="AX52" s="238"/>
      <c r="AY52" s="238"/>
      <c r="AZ52" s="238"/>
      <c r="BA52" s="221"/>
      <c r="BB52" s="238"/>
      <c r="BC52" s="238"/>
      <c r="BD52" s="238"/>
      <c r="BE52" s="238"/>
      <c r="BG52" s="238"/>
      <c r="BH52" s="238"/>
      <c r="BI52" s="238"/>
      <c r="BJ52" s="238"/>
      <c r="BM52" s="238"/>
      <c r="BN52" s="238"/>
      <c r="BO52" s="238"/>
      <c r="BP52" s="238"/>
      <c r="BQ52" s="221"/>
      <c r="BR52" s="238"/>
      <c r="BS52" s="238"/>
      <c r="BT52" s="238"/>
      <c r="BU52" s="238"/>
      <c r="BV52" s="221"/>
      <c r="BW52" s="238"/>
      <c r="BX52" s="238"/>
      <c r="BY52" s="238"/>
      <c r="BZ52" s="238"/>
      <c r="CA52" s="221"/>
      <c r="CB52" s="238"/>
      <c r="CC52" s="238"/>
      <c r="CD52" s="238"/>
      <c r="CE52" s="238"/>
      <c r="CG52" s="238"/>
      <c r="CH52" s="238"/>
      <c r="CI52" s="238"/>
      <c r="CJ52" s="238"/>
      <c r="CL52" s="238"/>
      <c r="CM52" s="238"/>
      <c r="CN52" s="238"/>
      <c r="CO52" s="238"/>
      <c r="CQ52" s="238"/>
      <c r="CR52" s="238"/>
      <c r="CS52" s="238"/>
      <c r="CT52" s="238"/>
      <c r="CU52" s="221"/>
      <c r="CV52" s="238"/>
      <c r="CW52" s="238"/>
      <c r="CX52" s="238"/>
      <c r="CY52" s="238"/>
      <c r="CZ52" s="221"/>
      <c r="DA52" s="238"/>
      <c r="DB52" s="238"/>
      <c r="DC52" s="238"/>
      <c r="DD52" s="238"/>
      <c r="DF52" s="238"/>
      <c r="DG52" s="238"/>
      <c r="DH52" s="238"/>
      <c r="DI52" s="238"/>
      <c r="DK52" s="238"/>
      <c r="DL52" s="238"/>
      <c r="DM52" s="238"/>
      <c r="DN52" s="238"/>
    </row>
    <row r="53" spans="1:118" x14ac:dyDescent="0.3">
      <c r="A53" s="231" t="s">
        <v>85</v>
      </c>
      <c r="B53" s="231"/>
      <c r="D53" s="228" t="s">
        <v>0</v>
      </c>
      <c r="E53" s="229" t="s">
        <v>947</v>
      </c>
      <c r="F53" s="229"/>
      <c r="G53" s="229"/>
      <c r="H53" s="229"/>
      <c r="N53" s="236"/>
      <c r="O53" s="232">
        <f>SUM(T53,Y53,AD53,AI53)</f>
        <v>1088</v>
      </c>
      <c r="P53" s="236"/>
      <c r="Q53" s="236"/>
      <c r="S53" s="236"/>
      <c r="T53" s="232">
        <v>320</v>
      </c>
      <c r="U53" s="236"/>
      <c r="V53" s="236"/>
      <c r="X53" s="236"/>
      <c r="Y53" s="232">
        <v>320</v>
      </c>
      <c r="Z53" s="236"/>
      <c r="AA53" s="236"/>
      <c r="AC53" s="236"/>
      <c r="AD53" s="232">
        <v>288</v>
      </c>
      <c r="AE53" s="236"/>
      <c r="AF53" s="236"/>
      <c r="AH53" s="236"/>
      <c r="AI53" s="232">
        <v>160</v>
      </c>
      <c r="AJ53" s="236"/>
      <c r="AK53" s="236"/>
      <c r="AM53" s="304"/>
      <c r="AN53" s="232">
        <f>SUM(AS53,AX53,BC53,BH53)</f>
        <v>0</v>
      </c>
      <c r="AO53" s="236"/>
      <c r="AP53" s="236"/>
      <c r="AQ53" s="208"/>
      <c r="AR53" s="236"/>
      <c r="AS53" s="232"/>
      <c r="AT53" s="236"/>
      <c r="AU53" s="236"/>
      <c r="AW53" s="236"/>
      <c r="AX53" s="232"/>
      <c r="AY53" s="236"/>
      <c r="AZ53" s="236"/>
      <c r="BB53" s="236"/>
      <c r="BC53" s="232"/>
      <c r="BD53" s="236"/>
      <c r="BE53" s="236"/>
      <c r="BG53" s="236"/>
      <c r="BH53" s="232"/>
      <c r="BI53" s="236"/>
      <c r="BJ53" s="236"/>
      <c r="BM53" s="304"/>
      <c r="BN53" s="232">
        <f>SUM(BS53,BX53,CC53,CH53)</f>
        <v>0</v>
      </c>
      <c r="BO53" s="236"/>
      <c r="BP53" s="236"/>
      <c r="BQ53" s="208"/>
      <c r="BR53" s="236"/>
      <c r="BS53" s="232"/>
      <c r="BT53" s="236"/>
      <c r="BU53" s="236"/>
      <c r="BW53" s="236"/>
      <c r="BX53" s="232"/>
      <c r="BY53" s="236"/>
      <c r="BZ53" s="236"/>
      <c r="CB53" s="236"/>
      <c r="CC53" s="232"/>
      <c r="CD53" s="236"/>
      <c r="CE53" s="236"/>
      <c r="CG53" s="236"/>
      <c r="CH53" s="232"/>
      <c r="CI53" s="236"/>
      <c r="CJ53" s="236"/>
      <c r="CL53" s="236"/>
      <c r="CM53" s="232">
        <f>SUM(CR53,CW53,DB53,DG53)</f>
        <v>0</v>
      </c>
      <c r="CN53" s="236"/>
      <c r="CO53" s="236"/>
      <c r="CQ53" s="236"/>
      <c r="CR53" s="232"/>
      <c r="CS53" s="236"/>
      <c r="CT53" s="236"/>
      <c r="CV53" s="236"/>
      <c r="CW53" s="232"/>
      <c r="CX53" s="236"/>
      <c r="CY53" s="236"/>
      <c r="DA53" s="236"/>
      <c r="DB53" s="232"/>
      <c r="DC53" s="236"/>
      <c r="DD53" s="236"/>
      <c r="DF53" s="236"/>
      <c r="DG53" s="232"/>
      <c r="DH53" s="236"/>
      <c r="DI53" s="236"/>
      <c r="DK53" s="236"/>
      <c r="DL53" s="232">
        <f>SUM(O53,AN53,BN53,CM53)</f>
        <v>1088</v>
      </c>
      <c r="DM53" s="236"/>
      <c r="DN53" s="236"/>
    </row>
    <row r="54" spans="1:118" x14ac:dyDescent="0.3">
      <c r="A54" s="231"/>
      <c r="B54" s="231"/>
      <c r="D54" s="228"/>
      <c r="E54" s="229"/>
      <c r="F54" s="229"/>
      <c r="G54" s="229"/>
      <c r="H54" s="229"/>
      <c r="N54" s="236"/>
      <c r="O54" s="232">
        <f t="shared" ref="O54" si="34">SUM(T54,Y54,AD54,AI54)</f>
        <v>0</v>
      </c>
      <c r="P54" s="236"/>
      <c r="Q54" s="236"/>
      <c r="S54" s="236"/>
      <c r="T54" s="232"/>
      <c r="U54" s="236"/>
      <c r="V54" s="236"/>
      <c r="X54" s="236"/>
      <c r="Y54" s="232"/>
      <c r="Z54" s="236"/>
      <c r="AA54" s="236"/>
      <c r="AC54" s="236"/>
      <c r="AD54" s="232"/>
      <c r="AE54" s="236"/>
      <c r="AF54" s="236"/>
      <c r="AH54" s="236"/>
      <c r="AI54" s="232"/>
      <c r="AJ54" s="236"/>
      <c r="AK54" s="236"/>
      <c r="AM54" s="304"/>
      <c r="AN54" s="232">
        <f t="shared" ref="AN54" si="35">SUM(AS54,AX54,BC54,BH54)</f>
        <v>0</v>
      </c>
      <c r="AO54" s="236"/>
      <c r="AP54" s="236"/>
      <c r="AQ54" s="208"/>
      <c r="AR54" s="236"/>
      <c r="AS54" s="232"/>
      <c r="AT54" s="236"/>
      <c r="AU54" s="236"/>
      <c r="AW54" s="236"/>
      <c r="AX54" s="232"/>
      <c r="AY54" s="236"/>
      <c r="AZ54" s="236"/>
      <c r="BB54" s="236"/>
      <c r="BC54" s="232"/>
      <c r="BD54" s="236"/>
      <c r="BE54" s="236"/>
      <c r="BG54" s="236"/>
      <c r="BH54" s="232"/>
      <c r="BI54" s="236"/>
      <c r="BJ54" s="236"/>
      <c r="BM54" s="304"/>
      <c r="BN54" s="232">
        <f t="shared" ref="BN54" si="36">SUM(BS54,BX54,CC54,CH54)</f>
        <v>0</v>
      </c>
      <c r="BO54" s="236"/>
      <c r="BP54" s="236"/>
      <c r="BQ54" s="208"/>
      <c r="BR54" s="236"/>
      <c r="BS54" s="232"/>
      <c r="BT54" s="236"/>
      <c r="BU54" s="236"/>
      <c r="BW54" s="236"/>
      <c r="BX54" s="232"/>
      <c r="BY54" s="236"/>
      <c r="BZ54" s="236"/>
      <c r="CB54" s="236"/>
      <c r="CC54" s="232"/>
      <c r="CD54" s="236"/>
      <c r="CE54" s="236"/>
      <c r="CG54" s="236"/>
      <c r="CH54" s="232"/>
      <c r="CI54" s="236"/>
      <c r="CJ54" s="236"/>
      <c r="CL54" s="236"/>
      <c r="CM54" s="232">
        <f t="shared" ref="CM54" si="37">SUM(CR54,CW54,DB54,DG54)</f>
        <v>0</v>
      </c>
      <c r="CN54" s="236"/>
      <c r="CO54" s="236"/>
      <c r="CQ54" s="236"/>
      <c r="CR54" s="232"/>
      <c r="CS54" s="236"/>
      <c r="CT54" s="236"/>
      <c r="CV54" s="236"/>
      <c r="CW54" s="232"/>
      <c r="CX54" s="236"/>
      <c r="CY54" s="236"/>
      <c r="DA54" s="236"/>
      <c r="DB54" s="232"/>
      <c r="DC54" s="236"/>
      <c r="DD54" s="236"/>
      <c r="DF54" s="236"/>
      <c r="DG54" s="232"/>
      <c r="DH54" s="236"/>
      <c r="DI54" s="236"/>
      <c r="DK54" s="236"/>
      <c r="DL54" s="232">
        <f t="shared" ref="DL54" si="38">SUM(O54,AN54,BN54,CM54)</f>
        <v>0</v>
      </c>
      <c r="DM54" s="236"/>
      <c r="DN54" s="236"/>
    </row>
    <row r="55" spans="1:118" s="208" customFormat="1" outlineLevel="1" x14ac:dyDescent="0.3">
      <c r="D55" s="218"/>
      <c r="N55" s="252"/>
      <c r="O55" s="252"/>
      <c r="P55" s="252"/>
      <c r="Q55" s="252"/>
      <c r="S55" s="252"/>
      <c r="T55" s="252"/>
      <c r="U55" s="252"/>
      <c r="V55" s="252"/>
      <c r="X55" s="252"/>
      <c r="Y55" s="252"/>
      <c r="Z55" s="252"/>
      <c r="AA55" s="252"/>
      <c r="AC55" s="252"/>
      <c r="AD55" s="252"/>
      <c r="AE55" s="252"/>
      <c r="AF55" s="252"/>
      <c r="AH55" s="252"/>
      <c r="AI55" s="252"/>
      <c r="AJ55" s="252"/>
      <c r="AK55" s="252"/>
      <c r="AM55" s="252"/>
      <c r="AN55" s="252"/>
      <c r="AO55" s="252"/>
      <c r="AP55" s="252"/>
      <c r="AR55" s="252"/>
      <c r="AS55" s="252"/>
      <c r="AT55" s="252"/>
      <c r="AU55" s="252"/>
      <c r="AW55" s="252"/>
      <c r="AX55" s="252"/>
      <c r="AY55" s="252"/>
      <c r="AZ55" s="252"/>
      <c r="BB55" s="252"/>
      <c r="BC55" s="252"/>
      <c r="BD55" s="252"/>
      <c r="BE55" s="252"/>
      <c r="BG55" s="252"/>
      <c r="BH55" s="252"/>
      <c r="BI55" s="252"/>
      <c r="BJ55" s="252"/>
      <c r="BM55" s="252"/>
      <c r="BN55" s="252"/>
      <c r="BO55" s="252"/>
      <c r="BP55" s="252"/>
      <c r="BR55" s="252"/>
      <c r="BS55" s="252"/>
      <c r="BT55" s="252"/>
      <c r="BU55" s="252"/>
      <c r="BW55" s="252"/>
      <c r="BX55" s="252"/>
      <c r="BY55" s="252"/>
      <c r="BZ55" s="252"/>
      <c r="CB55" s="252"/>
      <c r="CC55" s="252"/>
      <c r="CD55" s="252"/>
      <c r="CE55" s="252"/>
      <c r="CG55" s="252"/>
      <c r="CH55" s="252"/>
      <c r="CI55" s="252"/>
      <c r="CJ55" s="252"/>
      <c r="CL55" s="252"/>
      <c r="CM55" s="252"/>
      <c r="CN55" s="252"/>
      <c r="CO55" s="252"/>
      <c r="CQ55" s="252"/>
      <c r="CR55" s="252"/>
      <c r="CS55" s="252"/>
      <c r="CT55" s="252"/>
      <c r="CV55" s="252"/>
      <c r="CW55" s="252"/>
      <c r="CX55" s="252"/>
      <c r="CY55" s="252"/>
      <c r="DA55" s="252"/>
      <c r="DB55" s="252"/>
      <c r="DC55" s="252"/>
      <c r="DD55" s="252"/>
      <c r="DF55" s="252"/>
      <c r="DG55" s="252"/>
      <c r="DH55" s="252"/>
      <c r="DI55" s="252"/>
      <c r="DK55" s="252"/>
      <c r="DL55" s="252"/>
      <c r="DM55" s="252"/>
      <c r="DN55" s="252"/>
    </row>
    <row r="56" spans="1:118" s="250" customFormat="1" hidden="1" outlineLevel="1" x14ac:dyDescent="0.3">
      <c r="A56" s="219" t="s">
        <v>196</v>
      </c>
      <c r="B56" s="219"/>
      <c r="C56" s="221"/>
      <c r="D56" s="222"/>
      <c r="E56" s="223"/>
      <c r="F56" s="223"/>
      <c r="G56" s="223"/>
      <c r="H56" s="223"/>
      <c r="I56" s="221"/>
      <c r="J56" s="221"/>
      <c r="K56" s="221"/>
      <c r="L56" s="221"/>
      <c r="M56" s="221"/>
      <c r="N56" s="238"/>
      <c r="O56" s="238"/>
      <c r="P56" s="238"/>
      <c r="Q56" s="238"/>
      <c r="R56" s="221"/>
      <c r="S56" s="238"/>
      <c r="T56" s="238"/>
      <c r="U56" s="238"/>
      <c r="V56" s="238"/>
      <c r="W56" s="221"/>
      <c r="X56" s="238"/>
      <c r="Y56" s="238"/>
      <c r="Z56" s="238"/>
      <c r="AA56" s="238"/>
      <c r="AB56" s="221"/>
      <c r="AC56" s="238"/>
      <c r="AD56" s="238"/>
      <c r="AE56" s="238"/>
      <c r="AF56" s="238"/>
      <c r="AH56" s="238"/>
      <c r="AI56" s="238"/>
      <c r="AJ56" s="238"/>
      <c r="AK56" s="238"/>
      <c r="AM56" s="238"/>
      <c r="AN56" s="238"/>
      <c r="AO56" s="238"/>
      <c r="AP56" s="238"/>
      <c r="AQ56" s="221"/>
      <c r="AR56" s="238"/>
      <c r="AS56" s="238"/>
      <c r="AT56" s="238"/>
      <c r="AU56" s="238"/>
      <c r="AV56" s="221"/>
      <c r="AW56" s="238"/>
      <c r="AX56" s="238"/>
      <c r="AY56" s="238"/>
      <c r="AZ56" s="238"/>
      <c r="BA56" s="221"/>
      <c r="BB56" s="238"/>
      <c r="BC56" s="238"/>
      <c r="BD56" s="238"/>
      <c r="BE56" s="238"/>
      <c r="BG56" s="238"/>
      <c r="BH56" s="238"/>
      <c r="BI56" s="238"/>
      <c r="BJ56" s="238"/>
      <c r="BM56" s="238"/>
      <c r="BN56" s="238"/>
      <c r="BO56" s="238"/>
      <c r="BP56" s="238"/>
      <c r="BQ56" s="221"/>
      <c r="BR56" s="238"/>
      <c r="BS56" s="238"/>
      <c r="BT56" s="238"/>
      <c r="BU56" s="238"/>
      <c r="BV56" s="221"/>
      <c r="BW56" s="238"/>
      <c r="BX56" s="238"/>
      <c r="BY56" s="238"/>
      <c r="BZ56" s="238"/>
      <c r="CA56" s="221"/>
      <c r="CB56" s="238"/>
      <c r="CC56" s="238"/>
      <c r="CD56" s="238"/>
      <c r="CE56" s="238"/>
      <c r="CG56" s="238"/>
      <c r="CH56" s="238"/>
      <c r="CI56" s="238"/>
      <c r="CJ56" s="238"/>
      <c r="CL56" s="238"/>
      <c r="CM56" s="238"/>
      <c r="CN56" s="238"/>
      <c r="CO56" s="238"/>
      <c r="CQ56" s="238"/>
      <c r="CR56" s="238"/>
      <c r="CS56" s="238"/>
      <c r="CT56" s="238"/>
      <c r="CU56" s="221"/>
      <c r="CV56" s="238"/>
      <c r="CW56" s="238"/>
      <c r="CX56" s="238"/>
      <c r="CY56" s="238"/>
      <c r="CZ56" s="221"/>
      <c r="DA56" s="238"/>
      <c r="DB56" s="238"/>
      <c r="DC56" s="238"/>
      <c r="DD56" s="238"/>
      <c r="DF56" s="238"/>
      <c r="DG56" s="238"/>
      <c r="DH56" s="238"/>
      <c r="DI56" s="238"/>
      <c r="DK56" s="238"/>
      <c r="DL56" s="238"/>
      <c r="DM56" s="238"/>
      <c r="DN56" s="238"/>
    </row>
    <row r="57" spans="1:118" hidden="1" outlineLevel="1" x14ac:dyDescent="0.3">
      <c r="A57" s="232" t="s">
        <v>199</v>
      </c>
      <c r="B57" s="232"/>
      <c r="D57" s="228"/>
      <c r="E57" s="229"/>
      <c r="F57" s="229"/>
      <c r="G57" s="229"/>
      <c r="H57" s="229"/>
      <c r="I57" s="252"/>
      <c r="J57" s="252"/>
      <c r="K57" s="252"/>
      <c r="L57" s="252"/>
      <c r="M57" s="252"/>
      <c r="N57" s="236"/>
      <c r="O57" s="236"/>
      <c r="P57" s="236"/>
      <c r="Q57" s="236"/>
      <c r="S57" s="236"/>
      <c r="T57" s="236"/>
      <c r="U57" s="236"/>
      <c r="V57" s="236"/>
      <c r="X57" s="236"/>
      <c r="Y57" s="236"/>
      <c r="Z57" s="236"/>
      <c r="AA57" s="236"/>
      <c r="AC57" s="236"/>
      <c r="AD57" s="236"/>
      <c r="AE57" s="236"/>
      <c r="AF57" s="236"/>
      <c r="AH57" s="236"/>
      <c r="AI57" s="236"/>
      <c r="AJ57" s="236"/>
      <c r="AK57" s="236"/>
      <c r="AM57" s="236"/>
      <c r="AN57" s="236"/>
      <c r="AO57" s="236"/>
      <c r="AP57" s="236"/>
      <c r="AQ57" s="208"/>
      <c r="AR57" s="236"/>
      <c r="AS57" s="236"/>
      <c r="AT57" s="236"/>
      <c r="AU57" s="236"/>
      <c r="AW57" s="236"/>
      <c r="AX57" s="236"/>
      <c r="AY57" s="236"/>
      <c r="AZ57" s="236"/>
      <c r="BB57" s="236"/>
      <c r="BC57" s="236"/>
      <c r="BD57" s="236"/>
      <c r="BE57" s="236"/>
      <c r="BG57" s="236"/>
      <c r="BH57" s="236"/>
      <c r="BI57" s="236"/>
      <c r="BJ57" s="236"/>
      <c r="BM57" s="236"/>
      <c r="BN57" s="236"/>
      <c r="BO57" s="236"/>
      <c r="BP57" s="236"/>
      <c r="BQ57" s="208"/>
      <c r="BR57" s="236"/>
      <c r="BS57" s="236"/>
      <c r="BT57" s="236"/>
      <c r="BU57" s="236"/>
      <c r="BW57" s="236"/>
      <c r="BX57" s="236"/>
      <c r="BY57" s="236"/>
      <c r="BZ57" s="236"/>
      <c r="CB57" s="236"/>
      <c r="CC57" s="236"/>
      <c r="CD57" s="236"/>
      <c r="CE57" s="236"/>
      <c r="CG57" s="236"/>
      <c r="CH57" s="236"/>
      <c r="CI57" s="236"/>
      <c r="CJ57" s="236"/>
      <c r="CL57" s="236"/>
      <c r="CM57" s="236"/>
      <c r="CN57" s="236"/>
      <c r="CO57" s="236"/>
      <c r="CP57" s="305"/>
      <c r="CQ57" s="236"/>
      <c r="CR57" s="236"/>
      <c r="CS57" s="236"/>
      <c r="CT57" s="236"/>
      <c r="CV57" s="236"/>
      <c r="CW57" s="236"/>
      <c r="CX57" s="236"/>
      <c r="CY57" s="236"/>
      <c r="DA57" s="236"/>
      <c r="DB57" s="236"/>
      <c r="DC57" s="236"/>
      <c r="DD57" s="236"/>
      <c r="DF57" s="236"/>
      <c r="DG57" s="236"/>
      <c r="DH57" s="236"/>
      <c r="DI57" s="236"/>
      <c r="DK57" s="236"/>
      <c r="DL57" s="236"/>
      <c r="DM57" s="236"/>
      <c r="DN57" s="236"/>
    </row>
    <row r="58" spans="1:118" hidden="1" outlineLevel="1" x14ac:dyDescent="0.3">
      <c r="A58" s="232" t="s">
        <v>193</v>
      </c>
      <c r="B58" s="232"/>
      <c r="D58" s="228"/>
      <c r="E58" s="229"/>
      <c r="F58" s="229"/>
      <c r="G58" s="229"/>
      <c r="H58" s="229"/>
      <c r="I58" s="252"/>
      <c r="J58" s="252"/>
      <c r="K58" s="252"/>
      <c r="L58" s="252"/>
      <c r="M58" s="252"/>
      <c r="N58" s="236"/>
      <c r="O58" s="236"/>
      <c r="P58" s="236"/>
      <c r="Q58" s="236"/>
      <c r="S58" s="236"/>
      <c r="T58" s="236"/>
      <c r="U58" s="236"/>
      <c r="V58" s="236"/>
      <c r="X58" s="236"/>
      <c r="Y58" s="236"/>
      <c r="Z58" s="236"/>
      <c r="AA58" s="236"/>
      <c r="AC58" s="236"/>
      <c r="AD58" s="236"/>
      <c r="AE58" s="236"/>
      <c r="AF58" s="236"/>
      <c r="AH58" s="236"/>
      <c r="AI58" s="236"/>
      <c r="AJ58" s="236"/>
      <c r="AK58" s="236"/>
      <c r="AM58" s="236"/>
      <c r="AN58" s="236"/>
      <c r="AO58" s="236"/>
      <c r="AP58" s="236"/>
      <c r="AQ58" s="208"/>
      <c r="AR58" s="236"/>
      <c r="AS58" s="236"/>
      <c r="AT58" s="236"/>
      <c r="AU58" s="236"/>
      <c r="AW58" s="236"/>
      <c r="AX58" s="236"/>
      <c r="AY58" s="236"/>
      <c r="AZ58" s="236"/>
      <c r="BB58" s="236"/>
      <c r="BC58" s="236"/>
      <c r="BD58" s="236"/>
      <c r="BE58" s="236"/>
      <c r="BG58" s="236"/>
      <c r="BH58" s="236"/>
      <c r="BI58" s="236"/>
      <c r="BJ58" s="236"/>
      <c r="BM58" s="236"/>
      <c r="BN58" s="236"/>
      <c r="BO58" s="236"/>
      <c r="BP58" s="236"/>
      <c r="BQ58" s="208"/>
      <c r="BR58" s="236"/>
      <c r="BS58" s="236"/>
      <c r="BT58" s="236"/>
      <c r="BU58" s="236"/>
      <c r="BW58" s="236"/>
      <c r="BX58" s="236"/>
      <c r="BY58" s="236"/>
      <c r="BZ58" s="236"/>
      <c r="CB58" s="236"/>
      <c r="CC58" s="236"/>
      <c r="CD58" s="236"/>
      <c r="CE58" s="236"/>
      <c r="CG58" s="236"/>
      <c r="CH58" s="236"/>
      <c r="CI58" s="236"/>
      <c r="CJ58" s="236"/>
      <c r="CL58" s="236"/>
      <c r="CM58" s="236"/>
      <c r="CN58" s="236"/>
      <c r="CO58" s="236"/>
      <c r="CQ58" s="236"/>
      <c r="CR58" s="236"/>
      <c r="CS58" s="236"/>
      <c r="CT58" s="236"/>
      <c r="CV58" s="236"/>
      <c r="CW58" s="236"/>
      <c r="CX58" s="236"/>
      <c r="CY58" s="236"/>
      <c r="DA58" s="236"/>
      <c r="DB58" s="236"/>
      <c r="DC58" s="236"/>
      <c r="DD58" s="236"/>
      <c r="DF58" s="236"/>
      <c r="DG58" s="236"/>
      <c r="DH58" s="236"/>
      <c r="DI58" s="236"/>
      <c r="DK58" s="236"/>
      <c r="DL58" s="236"/>
      <c r="DM58" s="236"/>
      <c r="DN58" s="236"/>
    </row>
    <row r="59" spans="1:118" hidden="1" outlineLevel="1" x14ac:dyDescent="0.3">
      <c r="A59" s="232" t="s">
        <v>194</v>
      </c>
      <c r="B59" s="232"/>
      <c r="D59" s="228"/>
      <c r="E59" s="229"/>
      <c r="F59" s="229"/>
      <c r="G59" s="229"/>
      <c r="H59" s="229"/>
      <c r="I59" s="252"/>
      <c r="J59" s="252"/>
      <c r="K59" s="252"/>
      <c r="L59" s="252"/>
      <c r="M59" s="252"/>
      <c r="N59" s="236"/>
      <c r="O59" s="236"/>
      <c r="P59" s="236"/>
      <c r="Q59" s="236"/>
      <c r="S59" s="236"/>
      <c r="T59" s="236"/>
      <c r="U59" s="236"/>
      <c r="V59" s="236"/>
      <c r="X59" s="236"/>
      <c r="Y59" s="236"/>
      <c r="Z59" s="236"/>
      <c r="AA59" s="236"/>
      <c r="AC59" s="236"/>
      <c r="AD59" s="236"/>
      <c r="AE59" s="236"/>
      <c r="AF59" s="236"/>
      <c r="AH59" s="236"/>
      <c r="AI59" s="236"/>
      <c r="AJ59" s="236"/>
      <c r="AK59" s="236"/>
      <c r="AM59" s="236"/>
      <c r="AN59" s="236"/>
      <c r="AO59" s="236"/>
      <c r="AP59" s="236"/>
      <c r="AQ59" s="208"/>
      <c r="AR59" s="236"/>
      <c r="AS59" s="236"/>
      <c r="AT59" s="236"/>
      <c r="AU59" s="236"/>
      <c r="AW59" s="236"/>
      <c r="AX59" s="236"/>
      <c r="AY59" s="236"/>
      <c r="AZ59" s="236"/>
      <c r="BB59" s="236"/>
      <c r="BC59" s="236"/>
      <c r="BD59" s="236"/>
      <c r="BE59" s="236"/>
      <c r="BG59" s="236"/>
      <c r="BH59" s="236"/>
      <c r="BI59" s="236"/>
      <c r="BJ59" s="236"/>
      <c r="BM59" s="236"/>
      <c r="BN59" s="236"/>
      <c r="BO59" s="236"/>
      <c r="BP59" s="236"/>
      <c r="BQ59" s="208"/>
      <c r="BR59" s="236"/>
      <c r="BS59" s="236"/>
      <c r="BT59" s="236"/>
      <c r="BU59" s="236"/>
      <c r="BW59" s="236"/>
      <c r="BX59" s="236"/>
      <c r="BY59" s="236"/>
      <c r="BZ59" s="236"/>
      <c r="CB59" s="236"/>
      <c r="CC59" s="236"/>
      <c r="CD59" s="236"/>
      <c r="CE59" s="236"/>
      <c r="CG59" s="236"/>
      <c r="CH59" s="236"/>
      <c r="CI59" s="236"/>
      <c r="CJ59" s="236"/>
      <c r="CL59" s="236"/>
      <c r="CM59" s="236"/>
      <c r="CN59" s="236"/>
      <c r="CO59" s="236"/>
      <c r="CQ59" s="236"/>
      <c r="CR59" s="236"/>
      <c r="CS59" s="236"/>
      <c r="CT59" s="236"/>
      <c r="CV59" s="236"/>
      <c r="CW59" s="236"/>
      <c r="CX59" s="236"/>
      <c r="CY59" s="236"/>
      <c r="DA59" s="236"/>
      <c r="DB59" s="236"/>
      <c r="DC59" s="236"/>
      <c r="DD59" s="236"/>
      <c r="DF59" s="236"/>
      <c r="DG59" s="236"/>
      <c r="DH59" s="236"/>
      <c r="DI59" s="236"/>
      <c r="DK59" s="236"/>
      <c r="DL59" s="236"/>
      <c r="DM59" s="236"/>
      <c r="DN59" s="236"/>
    </row>
    <row r="60" spans="1:118" hidden="1" outlineLevel="1" x14ac:dyDescent="0.3">
      <c r="A60" s="232" t="s">
        <v>195</v>
      </c>
      <c r="B60" s="232"/>
      <c r="D60" s="228"/>
      <c r="E60" s="229"/>
      <c r="F60" s="229"/>
      <c r="G60" s="229"/>
      <c r="H60" s="229"/>
      <c r="I60" s="252"/>
      <c r="J60" s="252"/>
      <c r="K60" s="252"/>
      <c r="L60" s="252"/>
      <c r="M60" s="252"/>
      <c r="N60" s="236"/>
      <c r="O60" s="236"/>
      <c r="P60" s="236"/>
      <c r="Q60" s="236"/>
      <c r="S60" s="236"/>
      <c r="T60" s="236"/>
      <c r="U60" s="236"/>
      <c r="V60" s="236"/>
      <c r="X60" s="236"/>
      <c r="Y60" s="236"/>
      <c r="Z60" s="236"/>
      <c r="AA60" s="236"/>
      <c r="AC60" s="236"/>
      <c r="AD60" s="236"/>
      <c r="AE60" s="236"/>
      <c r="AF60" s="236"/>
      <c r="AH60" s="236"/>
      <c r="AI60" s="236"/>
      <c r="AJ60" s="236"/>
      <c r="AK60" s="236"/>
      <c r="AM60" s="236"/>
      <c r="AN60" s="236"/>
      <c r="AO60" s="236"/>
      <c r="AP60" s="236"/>
      <c r="AQ60" s="208"/>
      <c r="AR60" s="236"/>
      <c r="AS60" s="236"/>
      <c r="AT60" s="236"/>
      <c r="AU60" s="236"/>
      <c r="AW60" s="236"/>
      <c r="AX60" s="236"/>
      <c r="AY60" s="236"/>
      <c r="AZ60" s="236"/>
      <c r="BB60" s="236"/>
      <c r="BC60" s="236"/>
      <c r="BD60" s="236"/>
      <c r="BE60" s="236"/>
      <c r="BG60" s="236"/>
      <c r="BH60" s="236"/>
      <c r="BI60" s="236"/>
      <c r="BJ60" s="236"/>
      <c r="BM60" s="236"/>
      <c r="BN60" s="236"/>
      <c r="BO60" s="236"/>
      <c r="BP60" s="236"/>
      <c r="BQ60" s="208"/>
      <c r="BR60" s="236"/>
      <c r="BS60" s="236"/>
      <c r="BT60" s="236"/>
      <c r="BU60" s="236"/>
      <c r="BW60" s="236"/>
      <c r="BX60" s="236"/>
      <c r="BY60" s="236"/>
      <c r="BZ60" s="236"/>
      <c r="CB60" s="236"/>
      <c r="CC60" s="236"/>
      <c r="CD60" s="236"/>
      <c r="CE60" s="236"/>
      <c r="CG60" s="236"/>
      <c r="CH60" s="236"/>
      <c r="CI60" s="236"/>
      <c r="CJ60" s="236"/>
      <c r="CL60" s="236"/>
      <c r="CM60" s="236"/>
      <c r="CN60" s="236"/>
      <c r="CO60" s="236"/>
      <c r="CQ60" s="236"/>
      <c r="CR60" s="236"/>
      <c r="CS60" s="236"/>
      <c r="CT60" s="236"/>
      <c r="CV60" s="236"/>
      <c r="CW60" s="236"/>
      <c r="CX60" s="236"/>
      <c r="CY60" s="236"/>
      <c r="DA60" s="236"/>
      <c r="DB60" s="236"/>
      <c r="DC60" s="236"/>
      <c r="DD60" s="236"/>
      <c r="DF60" s="236"/>
      <c r="DG60" s="236"/>
      <c r="DH60" s="236"/>
      <c r="DI60" s="236"/>
      <c r="DK60" s="236"/>
      <c r="DL60" s="236"/>
      <c r="DM60" s="236"/>
      <c r="DN60" s="236"/>
    </row>
    <row r="61" spans="1:118" hidden="1" outlineLevel="1" x14ac:dyDescent="0.3">
      <c r="A61" s="232" t="s">
        <v>176</v>
      </c>
      <c r="B61" s="232"/>
      <c r="D61" s="228"/>
      <c r="E61" s="229"/>
      <c r="F61" s="229"/>
      <c r="G61" s="229"/>
      <c r="H61" s="229"/>
      <c r="I61" s="252"/>
      <c r="J61" s="252"/>
      <c r="K61" s="252"/>
      <c r="L61" s="252"/>
      <c r="M61" s="252"/>
      <c r="N61" s="236"/>
      <c r="O61" s="236"/>
      <c r="P61" s="236"/>
      <c r="Q61" s="236"/>
      <c r="S61" s="236"/>
      <c r="T61" s="236"/>
      <c r="U61" s="236"/>
      <c r="V61" s="236"/>
      <c r="X61" s="236"/>
      <c r="Y61" s="236"/>
      <c r="Z61" s="236"/>
      <c r="AA61" s="236"/>
      <c r="AC61" s="236"/>
      <c r="AD61" s="236"/>
      <c r="AE61" s="236"/>
      <c r="AF61" s="236"/>
      <c r="AH61" s="236"/>
      <c r="AI61" s="236"/>
      <c r="AJ61" s="236"/>
      <c r="AK61" s="236"/>
      <c r="AM61" s="236"/>
      <c r="AN61" s="236"/>
      <c r="AO61" s="236"/>
      <c r="AP61" s="236"/>
      <c r="AQ61" s="208"/>
      <c r="AR61" s="236"/>
      <c r="AS61" s="236"/>
      <c r="AT61" s="236"/>
      <c r="AU61" s="236"/>
      <c r="AW61" s="236"/>
      <c r="AX61" s="236"/>
      <c r="AY61" s="236"/>
      <c r="AZ61" s="236"/>
      <c r="BB61" s="236"/>
      <c r="BC61" s="236"/>
      <c r="BD61" s="236"/>
      <c r="BE61" s="236"/>
      <c r="BG61" s="236"/>
      <c r="BH61" s="236"/>
      <c r="BI61" s="236"/>
      <c r="BJ61" s="236"/>
      <c r="BM61" s="236"/>
      <c r="BN61" s="236"/>
      <c r="BO61" s="236"/>
      <c r="BP61" s="236"/>
      <c r="BQ61" s="208"/>
      <c r="BR61" s="236"/>
      <c r="BS61" s="236"/>
      <c r="BT61" s="236"/>
      <c r="BU61" s="236"/>
      <c r="BW61" s="236"/>
      <c r="BX61" s="236"/>
      <c r="BY61" s="236"/>
      <c r="BZ61" s="236"/>
      <c r="CB61" s="236"/>
      <c r="CC61" s="236"/>
      <c r="CD61" s="236"/>
      <c r="CE61" s="236"/>
      <c r="CG61" s="236"/>
      <c r="CH61" s="236"/>
      <c r="CI61" s="236"/>
      <c r="CJ61" s="236"/>
      <c r="CL61" s="236"/>
      <c r="CM61" s="236"/>
      <c r="CN61" s="236"/>
      <c r="CO61" s="236"/>
      <c r="CQ61" s="236"/>
      <c r="CR61" s="236"/>
      <c r="CS61" s="236"/>
      <c r="CT61" s="236"/>
      <c r="CV61" s="236"/>
      <c r="CW61" s="236"/>
      <c r="CX61" s="236"/>
      <c r="CY61" s="236"/>
      <c r="DA61" s="236"/>
      <c r="DB61" s="236"/>
      <c r="DC61" s="236"/>
      <c r="DD61" s="236"/>
      <c r="DF61" s="236"/>
      <c r="DG61" s="236"/>
      <c r="DH61" s="236"/>
      <c r="DI61" s="236"/>
      <c r="DK61" s="236"/>
      <c r="DL61" s="236"/>
      <c r="DM61" s="236"/>
      <c r="DN61" s="236"/>
    </row>
    <row r="62" spans="1:118" hidden="1" outlineLevel="1" x14ac:dyDescent="0.3">
      <c r="A62" s="232" t="s">
        <v>188</v>
      </c>
      <c r="B62" s="232"/>
      <c r="D62" s="228"/>
      <c r="E62" s="229"/>
      <c r="F62" s="229"/>
      <c r="G62" s="229"/>
      <c r="H62" s="229"/>
      <c r="I62" s="252"/>
      <c r="J62" s="252"/>
      <c r="K62" s="252"/>
      <c r="L62" s="252"/>
      <c r="M62" s="252"/>
      <c r="N62" s="236"/>
      <c r="O62" s="236"/>
      <c r="P62" s="236"/>
      <c r="Q62" s="236"/>
      <c r="S62" s="236"/>
      <c r="T62" s="236"/>
      <c r="U62" s="236"/>
      <c r="V62" s="236"/>
      <c r="X62" s="236"/>
      <c r="Y62" s="236"/>
      <c r="Z62" s="236"/>
      <c r="AA62" s="236"/>
      <c r="AC62" s="236"/>
      <c r="AD62" s="236"/>
      <c r="AE62" s="236"/>
      <c r="AF62" s="236"/>
      <c r="AH62" s="236"/>
      <c r="AI62" s="236"/>
      <c r="AJ62" s="236"/>
      <c r="AK62" s="236"/>
      <c r="AM62" s="236"/>
      <c r="AN62" s="236"/>
      <c r="AO62" s="236"/>
      <c r="AP62" s="236"/>
      <c r="AQ62" s="208"/>
      <c r="AR62" s="236"/>
      <c r="AS62" s="236"/>
      <c r="AT62" s="236"/>
      <c r="AU62" s="236"/>
      <c r="AW62" s="236"/>
      <c r="AX62" s="236"/>
      <c r="AY62" s="236"/>
      <c r="AZ62" s="236"/>
      <c r="BB62" s="236"/>
      <c r="BC62" s="236"/>
      <c r="BD62" s="236"/>
      <c r="BE62" s="236"/>
      <c r="BG62" s="236"/>
      <c r="BH62" s="236"/>
      <c r="BI62" s="236"/>
      <c r="BJ62" s="236"/>
      <c r="BM62" s="236"/>
      <c r="BN62" s="236"/>
      <c r="BO62" s="236"/>
      <c r="BP62" s="236"/>
      <c r="BQ62" s="208"/>
      <c r="BR62" s="236"/>
      <c r="BS62" s="236"/>
      <c r="BT62" s="236"/>
      <c r="BU62" s="236"/>
      <c r="BW62" s="236"/>
      <c r="BX62" s="236"/>
      <c r="BY62" s="236"/>
      <c r="BZ62" s="236"/>
      <c r="CB62" s="236"/>
      <c r="CC62" s="236"/>
      <c r="CD62" s="236"/>
      <c r="CE62" s="236"/>
      <c r="CG62" s="236"/>
      <c r="CH62" s="236"/>
      <c r="CI62" s="236"/>
      <c r="CJ62" s="236"/>
      <c r="CL62" s="236"/>
      <c r="CM62" s="236"/>
      <c r="CN62" s="236"/>
      <c r="CO62" s="236"/>
      <c r="CQ62" s="236"/>
      <c r="CR62" s="236"/>
      <c r="CS62" s="236"/>
      <c r="CT62" s="236"/>
      <c r="CV62" s="236"/>
      <c r="CW62" s="236"/>
      <c r="CX62" s="236"/>
      <c r="CY62" s="236"/>
      <c r="DA62" s="236"/>
      <c r="DB62" s="236"/>
      <c r="DC62" s="236"/>
      <c r="DD62" s="236"/>
      <c r="DF62" s="236"/>
      <c r="DG62" s="236"/>
      <c r="DH62" s="236"/>
      <c r="DI62" s="236"/>
      <c r="DK62" s="236"/>
      <c r="DL62" s="236"/>
      <c r="DM62" s="236"/>
      <c r="DN62" s="236"/>
    </row>
    <row r="63" spans="1:118" hidden="1" outlineLevel="1" x14ac:dyDescent="0.3">
      <c r="A63" s="232" t="s">
        <v>189</v>
      </c>
      <c r="B63" s="232"/>
      <c r="D63" s="228"/>
      <c r="E63" s="229"/>
      <c r="F63" s="229"/>
      <c r="G63" s="229"/>
      <c r="H63" s="229"/>
      <c r="I63" s="252"/>
      <c r="J63" s="252"/>
      <c r="K63" s="252"/>
      <c r="L63" s="252"/>
      <c r="M63" s="252"/>
      <c r="N63" s="236"/>
      <c r="O63" s="236"/>
      <c r="P63" s="236"/>
      <c r="Q63" s="236"/>
      <c r="S63" s="236"/>
      <c r="T63" s="236"/>
      <c r="U63" s="236"/>
      <c r="V63" s="236"/>
      <c r="X63" s="236"/>
      <c r="Y63" s="236"/>
      <c r="Z63" s="236"/>
      <c r="AA63" s="236"/>
      <c r="AC63" s="236"/>
      <c r="AD63" s="236"/>
      <c r="AE63" s="236"/>
      <c r="AF63" s="236"/>
      <c r="AH63" s="236"/>
      <c r="AI63" s="236"/>
      <c r="AJ63" s="236"/>
      <c r="AK63" s="236"/>
      <c r="AM63" s="236"/>
      <c r="AN63" s="236"/>
      <c r="AO63" s="236"/>
      <c r="AP63" s="236"/>
      <c r="AQ63" s="208"/>
      <c r="AR63" s="236"/>
      <c r="AS63" s="236"/>
      <c r="AT63" s="236"/>
      <c r="AU63" s="236"/>
      <c r="AW63" s="236"/>
      <c r="AX63" s="236"/>
      <c r="AY63" s="236"/>
      <c r="AZ63" s="236"/>
      <c r="BB63" s="236"/>
      <c r="BC63" s="236"/>
      <c r="BD63" s="236"/>
      <c r="BE63" s="236"/>
      <c r="BG63" s="236"/>
      <c r="BH63" s="236"/>
      <c r="BI63" s="236"/>
      <c r="BJ63" s="236"/>
      <c r="BM63" s="236"/>
      <c r="BN63" s="236"/>
      <c r="BO63" s="236"/>
      <c r="BP63" s="236"/>
      <c r="BQ63" s="208"/>
      <c r="BR63" s="236"/>
      <c r="BS63" s="236"/>
      <c r="BT63" s="236"/>
      <c r="BU63" s="236"/>
      <c r="BW63" s="236"/>
      <c r="BX63" s="236"/>
      <c r="BY63" s="236"/>
      <c r="BZ63" s="236"/>
      <c r="CB63" s="236"/>
      <c r="CC63" s="236"/>
      <c r="CD63" s="236"/>
      <c r="CE63" s="236"/>
      <c r="CG63" s="236"/>
      <c r="CH63" s="236"/>
      <c r="CI63" s="236"/>
      <c r="CJ63" s="236"/>
      <c r="CL63" s="236"/>
      <c r="CM63" s="236"/>
      <c r="CN63" s="236"/>
      <c r="CO63" s="236"/>
      <c r="CQ63" s="236"/>
      <c r="CR63" s="236"/>
      <c r="CS63" s="236"/>
      <c r="CT63" s="236"/>
      <c r="CV63" s="236"/>
      <c r="CW63" s="236"/>
      <c r="CX63" s="236"/>
      <c r="CY63" s="236"/>
      <c r="DA63" s="236"/>
      <c r="DB63" s="236"/>
      <c r="DC63" s="236"/>
      <c r="DD63" s="236"/>
      <c r="DF63" s="236"/>
      <c r="DG63" s="236"/>
      <c r="DH63" s="236"/>
      <c r="DI63" s="236"/>
      <c r="DK63" s="236"/>
      <c r="DL63" s="236"/>
      <c r="DM63" s="236"/>
      <c r="DN63" s="236"/>
    </row>
    <row r="64" spans="1:118" hidden="1" outlineLevel="1" x14ac:dyDescent="0.3">
      <c r="A64" s="232" t="s">
        <v>190</v>
      </c>
      <c r="B64" s="232"/>
      <c r="D64" s="228"/>
      <c r="E64" s="229"/>
      <c r="F64" s="229"/>
      <c r="G64" s="229"/>
      <c r="H64" s="229"/>
      <c r="I64" s="252"/>
      <c r="J64" s="252"/>
      <c r="K64" s="252"/>
      <c r="L64" s="252"/>
      <c r="M64" s="252"/>
      <c r="N64" s="236"/>
      <c r="O64" s="236"/>
      <c r="P64" s="236"/>
      <c r="Q64" s="236"/>
      <c r="S64" s="236"/>
      <c r="T64" s="236"/>
      <c r="U64" s="236"/>
      <c r="V64" s="236"/>
      <c r="X64" s="236"/>
      <c r="Y64" s="236"/>
      <c r="Z64" s="236"/>
      <c r="AA64" s="236"/>
      <c r="AC64" s="236"/>
      <c r="AD64" s="236"/>
      <c r="AE64" s="236"/>
      <c r="AF64" s="236"/>
      <c r="AH64" s="236"/>
      <c r="AI64" s="236"/>
      <c r="AJ64" s="236"/>
      <c r="AK64" s="236"/>
      <c r="AM64" s="236"/>
      <c r="AN64" s="236"/>
      <c r="AO64" s="236"/>
      <c r="AP64" s="236"/>
      <c r="AQ64" s="208"/>
      <c r="AR64" s="236"/>
      <c r="AS64" s="236"/>
      <c r="AT64" s="236"/>
      <c r="AU64" s="236"/>
      <c r="AW64" s="236"/>
      <c r="AX64" s="236"/>
      <c r="AY64" s="236"/>
      <c r="AZ64" s="236"/>
      <c r="BB64" s="236"/>
      <c r="BC64" s="236"/>
      <c r="BD64" s="236"/>
      <c r="BE64" s="236"/>
      <c r="BG64" s="236"/>
      <c r="BH64" s="236"/>
      <c r="BI64" s="236"/>
      <c r="BJ64" s="236"/>
      <c r="BM64" s="236"/>
      <c r="BN64" s="236"/>
      <c r="BO64" s="236"/>
      <c r="BP64" s="236"/>
      <c r="BQ64" s="208"/>
      <c r="BR64" s="236"/>
      <c r="BS64" s="236"/>
      <c r="BT64" s="236"/>
      <c r="BU64" s="236"/>
      <c r="BW64" s="236"/>
      <c r="BX64" s="236"/>
      <c r="BY64" s="236"/>
      <c r="BZ64" s="236"/>
      <c r="CB64" s="236"/>
      <c r="CC64" s="236"/>
      <c r="CD64" s="236"/>
      <c r="CE64" s="236"/>
      <c r="CG64" s="236"/>
      <c r="CH64" s="236"/>
      <c r="CI64" s="236"/>
      <c r="CJ64" s="236"/>
      <c r="CL64" s="236"/>
      <c r="CM64" s="236"/>
      <c r="CN64" s="236"/>
      <c r="CO64" s="236"/>
      <c r="CQ64" s="236"/>
      <c r="CR64" s="236"/>
      <c r="CS64" s="236"/>
      <c r="CT64" s="236"/>
      <c r="CV64" s="236"/>
      <c r="CW64" s="236"/>
      <c r="CX64" s="236"/>
      <c r="CY64" s="236"/>
      <c r="DA64" s="236"/>
      <c r="DB64" s="236"/>
      <c r="DC64" s="236"/>
      <c r="DD64" s="236"/>
      <c r="DF64" s="236"/>
      <c r="DG64" s="236"/>
      <c r="DH64" s="236"/>
      <c r="DI64" s="236"/>
      <c r="DK64" s="236"/>
      <c r="DL64" s="236"/>
      <c r="DM64" s="236"/>
      <c r="DN64" s="236"/>
    </row>
    <row r="65" spans="1:118" hidden="1" outlineLevel="1" x14ac:dyDescent="0.3">
      <c r="A65" s="231" t="s">
        <v>191</v>
      </c>
      <c r="B65" s="231"/>
      <c r="D65" s="228"/>
      <c r="E65" s="229"/>
      <c r="F65" s="229"/>
      <c r="G65" s="229"/>
      <c r="H65" s="229"/>
      <c r="N65" s="236"/>
      <c r="O65" s="236"/>
      <c r="P65" s="236"/>
      <c r="Q65" s="236"/>
      <c r="S65" s="236"/>
      <c r="T65" s="236"/>
      <c r="U65" s="236"/>
      <c r="V65" s="236"/>
      <c r="X65" s="236"/>
      <c r="Y65" s="236"/>
      <c r="Z65" s="236"/>
      <c r="AA65" s="236"/>
      <c r="AC65" s="236"/>
      <c r="AD65" s="236"/>
      <c r="AE65" s="236"/>
      <c r="AF65" s="236"/>
      <c r="AH65" s="236"/>
      <c r="AI65" s="236"/>
      <c r="AJ65" s="236"/>
      <c r="AK65" s="236"/>
      <c r="AM65" s="236"/>
      <c r="AN65" s="236"/>
      <c r="AO65" s="236"/>
      <c r="AP65" s="236"/>
      <c r="AQ65" s="208"/>
      <c r="AR65" s="236"/>
      <c r="AS65" s="236"/>
      <c r="AT65" s="236"/>
      <c r="AU65" s="236"/>
      <c r="AW65" s="236"/>
      <c r="AX65" s="236"/>
      <c r="AY65" s="236"/>
      <c r="AZ65" s="236"/>
      <c r="BB65" s="236"/>
      <c r="BC65" s="236"/>
      <c r="BD65" s="236"/>
      <c r="BE65" s="236"/>
      <c r="BG65" s="236"/>
      <c r="BH65" s="236"/>
      <c r="BI65" s="236"/>
      <c r="BJ65" s="236"/>
      <c r="BM65" s="236"/>
      <c r="BN65" s="236"/>
      <c r="BO65" s="236"/>
      <c r="BP65" s="236"/>
      <c r="BQ65" s="208"/>
      <c r="BR65" s="236"/>
      <c r="BS65" s="236"/>
      <c r="BT65" s="236"/>
      <c r="BU65" s="236"/>
      <c r="BW65" s="236"/>
      <c r="BX65" s="236"/>
      <c r="BY65" s="236"/>
      <c r="BZ65" s="236"/>
      <c r="CB65" s="236"/>
      <c r="CC65" s="236"/>
      <c r="CD65" s="236"/>
      <c r="CE65" s="236"/>
      <c r="CG65" s="236"/>
      <c r="CH65" s="236"/>
      <c r="CI65" s="236"/>
      <c r="CJ65" s="236"/>
      <c r="CL65" s="236"/>
      <c r="CM65" s="236"/>
      <c r="CN65" s="236"/>
      <c r="CO65" s="236"/>
      <c r="CQ65" s="236"/>
      <c r="CR65" s="236"/>
      <c r="CS65" s="236"/>
      <c r="CT65" s="236"/>
      <c r="CV65" s="236"/>
      <c r="CW65" s="236"/>
      <c r="CX65" s="236"/>
      <c r="CY65" s="236"/>
      <c r="DA65" s="236"/>
      <c r="DB65" s="236"/>
      <c r="DC65" s="236"/>
      <c r="DD65" s="236"/>
      <c r="DF65" s="236"/>
      <c r="DG65" s="236"/>
      <c r="DH65" s="236"/>
      <c r="DI65" s="236"/>
      <c r="DK65" s="236"/>
      <c r="DL65" s="236"/>
      <c r="DM65" s="236"/>
      <c r="DN65" s="236"/>
    </row>
    <row r="66" spans="1:118" s="208" customFormat="1" ht="18" hidden="1" customHeight="1" x14ac:dyDescent="0.3">
      <c r="A66" s="221" t="s">
        <v>198</v>
      </c>
      <c r="D66" s="218"/>
      <c r="N66" s="252"/>
      <c r="O66" s="252"/>
      <c r="P66" s="252"/>
      <c r="Q66" s="252"/>
      <c r="S66" s="252"/>
      <c r="T66" s="252"/>
      <c r="U66" s="252"/>
      <c r="V66" s="252"/>
      <c r="X66" s="252"/>
      <c r="Y66" s="252"/>
      <c r="Z66" s="252"/>
      <c r="AA66" s="252"/>
      <c r="AC66" s="252"/>
      <c r="AD66" s="252"/>
      <c r="AE66" s="252"/>
      <c r="AF66" s="252"/>
      <c r="AH66" s="252"/>
      <c r="AI66" s="252"/>
      <c r="AJ66" s="252"/>
      <c r="AK66" s="252"/>
      <c r="AM66" s="252"/>
      <c r="AN66" s="252"/>
      <c r="AO66" s="252"/>
      <c r="AP66" s="252"/>
      <c r="AR66" s="252"/>
      <c r="AS66" s="252"/>
      <c r="AT66" s="252"/>
      <c r="AU66" s="252"/>
      <c r="AW66" s="252"/>
      <c r="AX66" s="252"/>
      <c r="AY66" s="252"/>
      <c r="AZ66" s="252"/>
      <c r="BB66" s="252"/>
      <c r="BC66" s="252"/>
      <c r="BD66" s="252"/>
      <c r="BE66" s="252"/>
      <c r="BG66" s="252"/>
      <c r="BH66" s="252"/>
      <c r="BI66" s="252"/>
      <c r="BJ66" s="252"/>
      <c r="BM66" s="252"/>
      <c r="BN66" s="252"/>
      <c r="BO66" s="252"/>
      <c r="BP66" s="252"/>
      <c r="BR66" s="252"/>
      <c r="BS66" s="252"/>
      <c r="BT66" s="252"/>
      <c r="BU66" s="252"/>
      <c r="BW66" s="252"/>
      <c r="BX66" s="252"/>
      <c r="BY66" s="252"/>
      <c r="BZ66" s="252"/>
      <c r="CB66" s="252"/>
      <c r="CC66" s="252"/>
      <c r="CD66" s="252"/>
      <c r="CE66" s="252"/>
      <c r="CG66" s="252"/>
      <c r="CH66" s="252"/>
      <c r="CI66" s="252"/>
      <c r="CJ66" s="252"/>
      <c r="CL66" s="252"/>
      <c r="CM66" s="252"/>
      <c r="CN66" s="252"/>
      <c r="CO66" s="252"/>
      <c r="CQ66" s="252"/>
      <c r="CR66" s="252"/>
      <c r="CS66" s="252"/>
      <c r="CT66" s="252"/>
      <c r="CV66" s="252"/>
      <c r="CW66" s="252"/>
      <c r="CX66" s="252"/>
      <c r="CY66" s="252"/>
      <c r="DA66" s="252"/>
      <c r="DB66" s="252"/>
      <c r="DC66" s="252"/>
      <c r="DD66" s="252"/>
      <c r="DF66" s="252"/>
      <c r="DG66" s="252"/>
      <c r="DH66" s="252"/>
      <c r="DI66" s="252"/>
      <c r="DK66" s="252"/>
      <c r="DL66" s="252"/>
      <c r="DM66" s="252"/>
      <c r="DN66" s="252"/>
    </row>
    <row r="67" spans="1:118" s="250" customFormat="1" x14ac:dyDescent="0.3">
      <c r="A67" s="219" t="s">
        <v>1</v>
      </c>
      <c r="B67" s="219"/>
      <c r="C67" s="221"/>
      <c r="D67" s="222"/>
      <c r="E67" s="223"/>
      <c r="F67" s="223"/>
      <c r="G67" s="223"/>
      <c r="H67" s="223"/>
      <c r="I67" s="221"/>
      <c r="J67" s="221"/>
      <c r="K67" s="221"/>
      <c r="L67" s="221"/>
      <c r="M67" s="221"/>
      <c r="N67" s="238"/>
      <c r="O67" s="238"/>
      <c r="P67" s="238"/>
      <c r="Q67" s="238"/>
      <c r="R67" s="221"/>
      <c r="S67" s="238"/>
      <c r="T67" s="238"/>
      <c r="U67" s="238"/>
      <c r="V67" s="238"/>
      <c r="W67" s="221"/>
      <c r="X67" s="238"/>
      <c r="Y67" s="238"/>
      <c r="Z67" s="238"/>
      <c r="AA67" s="238"/>
      <c r="AB67" s="221"/>
      <c r="AC67" s="238"/>
      <c r="AD67" s="238"/>
      <c r="AE67" s="238"/>
      <c r="AF67" s="238"/>
      <c r="AH67" s="238"/>
      <c r="AI67" s="238"/>
      <c r="AJ67" s="238"/>
      <c r="AK67" s="238"/>
      <c r="AM67" s="238"/>
      <c r="AN67" s="238"/>
      <c r="AO67" s="238"/>
      <c r="AP67" s="238"/>
      <c r="AQ67" s="221"/>
      <c r="AR67" s="238"/>
      <c r="AS67" s="238"/>
      <c r="AT67" s="238"/>
      <c r="AU67" s="238"/>
      <c r="AV67" s="221"/>
      <c r="AW67" s="238"/>
      <c r="AX67" s="238"/>
      <c r="AY67" s="238"/>
      <c r="AZ67" s="238"/>
      <c r="BA67" s="221"/>
      <c r="BB67" s="238"/>
      <c r="BC67" s="238"/>
      <c r="BD67" s="238"/>
      <c r="BE67" s="238"/>
      <c r="BG67" s="238"/>
      <c r="BH67" s="238"/>
      <c r="BI67" s="238"/>
      <c r="BJ67" s="238"/>
      <c r="BM67" s="238"/>
      <c r="BN67" s="238"/>
      <c r="BO67" s="238"/>
      <c r="BP67" s="238"/>
      <c r="BQ67" s="221"/>
      <c r="BR67" s="238"/>
      <c r="BS67" s="238"/>
      <c r="BT67" s="238"/>
      <c r="BU67" s="238"/>
      <c r="BV67" s="221"/>
      <c r="BW67" s="238"/>
      <c r="BX67" s="238"/>
      <c r="BY67" s="238"/>
      <c r="BZ67" s="238"/>
      <c r="CA67" s="221"/>
      <c r="CB67" s="238"/>
      <c r="CC67" s="238"/>
      <c r="CD67" s="238"/>
      <c r="CE67" s="238"/>
      <c r="CG67" s="238"/>
      <c r="CH67" s="238"/>
      <c r="CI67" s="238"/>
      <c r="CJ67" s="238"/>
      <c r="CL67" s="238"/>
      <c r="CM67" s="238"/>
      <c r="CN67" s="238"/>
      <c r="CO67" s="238"/>
      <c r="CQ67" s="238"/>
      <c r="CR67" s="238"/>
      <c r="CS67" s="238"/>
      <c r="CT67" s="238"/>
      <c r="CU67" s="221"/>
      <c r="CV67" s="238"/>
      <c r="CW67" s="238"/>
      <c r="CX67" s="238"/>
      <c r="CY67" s="238"/>
      <c r="CZ67" s="221"/>
      <c r="DA67" s="238"/>
      <c r="DB67" s="238"/>
      <c r="DC67" s="238"/>
      <c r="DD67" s="238"/>
      <c r="DF67" s="238"/>
      <c r="DG67" s="238"/>
      <c r="DH67" s="238"/>
      <c r="DI67" s="238"/>
      <c r="DK67" s="238"/>
      <c r="DL67" s="238"/>
      <c r="DM67" s="238"/>
      <c r="DN67" s="238"/>
    </row>
    <row r="68" spans="1:118" x14ac:dyDescent="0.3">
      <c r="A68" s="231" t="s">
        <v>919</v>
      </c>
      <c r="B68" s="231"/>
      <c r="D68" s="233"/>
      <c r="E68" s="234"/>
      <c r="F68" s="234"/>
      <c r="G68" s="234"/>
      <c r="H68" s="234"/>
      <c r="I68" s="252"/>
      <c r="J68" s="252"/>
      <c r="K68" s="252"/>
      <c r="L68" s="252"/>
      <c r="M68" s="252"/>
      <c r="N68" s="236"/>
      <c r="O68" s="236"/>
      <c r="P68" s="232">
        <f>SUM(U68,Z68,AE68,AJ68)</f>
        <v>2</v>
      </c>
      <c r="Q68" s="236"/>
      <c r="S68" s="236"/>
      <c r="T68" s="236"/>
      <c r="U68" s="232"/>
      <c r="V68" s="236"/>
      <c r="X68" s="236"/>
      <c r="Y68" s="236"/>
      <c r="Z68" s="232"/>
      <c r="AA68" s="236"/>
      <c r="AC68" s="236"/>
      <c r="AD68" s="236"/>
      <c r="AE68" s="232">
        <v>2</v>
      </c>
      <c r="AF68" s="236"/>
      <c r="AH68" s="236"/>
      <c r="AI68" s="236"/>
      <c r="AJ68" s="232"/>
      <c r="AK68" s="236"/>
      <c r="AM68" s="236"/>
      <c r="AN68" s="236"/>
      <c r="AO68" s="232">
        <f>SUM(AT68,AY68,BD68,BI68)</f>
        <v>0</v>
      </c>
      <c r="AP68" s="236"/>
      <c r="AQ68" s="208"/>
      <c r="AR68" s="236"/>
      <c r="AS68" s="236"/>
      <c r="AT68" s="232"/>
      <c r="AU68" s="236"/>
      <c r="AW68" s="236"/>
      <c r="AX68" s="236"/>
      <c r="AY68" s="232"/>
      <c r="AZ68" s="236"/>
      <c r="BB68" s="236"/>
      <c r="BC68" s="236"/>
      <c r="BD68" s="232"/>
      <c r="BE68" s="236"/>
      <c r="BG68" s="236"/>
      <c r="BH68" s="236"/>
      <c r="BI68" s="232"/>
      <c r="BJ68" s="236"/>
      <c r="BM68" s="236"/>
      <c r="BN68" s="236"/>
      <c r="BO68" s="232">
        <f>SUM(BT68,BY68,CD68,CI68)</f>
        <v>0</v>
      </c>
      <c r="BP68" s="236"/>
      <c r="BQ68" s="208"/>
      <c r="BR68" s="236"/>
      <c r="BS68" s="236"/>
      <c r="BT68" s="232"/>
      <c r="BU68" s="236"/>
      <c r="BW68" s="236"/>
      <c r="BX68" s="236"/>
      <c r="BY68" s="232"/>
      <c r="BZ68" s="236"/>
      <c r="CB68" s="236"/>
      <c r="CC68" s="236"/>
      <c r="CD68" s="232"/>
      <c r="CE68" s="236"/>
      <c r="CG68" s="236"/>
      <c r="CH68" s="236"/>
      <c r="CI68" s="232"/>
      <c r="CJ68" s="236"/>
      <c r="CL68" s="236"/>
      <c r="CM68" s="236"/>
      <c r="CN68" s="232">
        <f>SUM(CS68,CX68,DC68,DH68)</f>
        <v>0</v>
      </c>
      <c r="CO68" s="236"/>
      <c r="CQ68" s="236"/>
      <c r="CR68" s="236"/>
      <c r="CS68" s="232"/>
      <c r="CT68" s="236"/>
      <c r="CV68" s="236"/>
      <c r="CW68" s="236"/>
      <c r="CX68" s="232"/>
      <c r="CY68" s="236"/>
      <c r="DA68" s="236"/>
      <c r="DB68" s="236"/>
      <c r="DC68" s="232"/>
      <c r="DD68" s="236"/>
      <c r="DF68" s="236"/>
      <c r="DG68" s="236"/>
      <c r="DH68" s="232"/>
      <c r="DI68" s="236"/>
      <c r="DK68" s="236"/>
      <c r="DL68" s="236"/>
      <c r="DM68" s="232">
        <f>SUM(P68,AO68,BO68,CN68)</f>
        <v>2</v>
      </c>
      <c r="DN68" s="236"/>
    </row>
    <row r="69" spans="1:118" x14ac:dyDescent="0.3">
      <c r="A69" s="231" t="s">
        <v>920</v>
      </c>
      <c r="B69" s="231"/>
      <c r="D69" s="235"/>
      <c r="E69" s="236"/>
      <c r="F69" s="236"/>
      <c r="G69" s="236"/>
      <c r="H69" s="236"/>
      <c r="I69" s="252"/>
      <c r="J69" s="252"/>
      <c r="K69" s="252"/>
      <c r="L69" s="252"/>
      <c r="M69" s="252"/>
      <c r="N69" s="236"/>
      <c r="O69" s="236"/>
      <c r="P69" s="232">
        <f t="shared" ref="P69:P77" si="39">SUM(U69,Z69,AE69,AJ69)</f>
        <v>1</v>
      </c>
      <c r="Q69" s="236"/>
      <c r="S69" s="236"/>
      <c r="T69" s="236"/>
      <c r="U69" s="232"/>
      <c r="V69" s="236"/>
      <c r="X69" s="236"/>
      <c r="Y69" s="236"/>
      <c r="Z69" s="232"/>
      <c r="AA69" s="236"/>
      <c r="AC69" s="236"/>
      <c r="AD69" s="236"/>
      <c r="AE69" s="232">
        <v>1</v>
      </c>
      <c r="AF69" s="236"/>
      <c r="AH69" s="236"/>
      <c r="AI69" s="236"/>
      <c r="AJ69" s="232"/>
      <c r="AK69" s="236"/>
      <c r="AM69" s="236"/>
      <c r="AN69" s="236"/>
      <c r="AO69" s="232">
        <f t="shared" ref="AO69:AO77" si="40">SUM(AT69,AY69,BD69,BI69)</f>
        <v>0</v>
      </c>
      <c r="AP69" s="236"/>
      <c r="AQ69" s="208"/>
      <c r="AR69" s="236"/>
      <c r="AS69" s="236"/>
      <c r="AT69" s="232"/>
      <c r="AU69" s="236"/>
      <c r="AW69" s="236"/>
      <c r="AX69" s="236"/>
      <c r="AY69" s="232"/>
      <c r="AZ69" s="236"/>
      <c r="BB69" s="236"/>
      <c r="BC69" s="236"/>
      <c r="BD69" s="232"/>
      <c r="BE69" s="236"/>
      <c r="BG69" s="236"/>
      <c r="BH69" s="236"/>
      <c r="BI69" s="232"/>
      <c r="BJ69" s="236"/>
      <c r="BM69" s="236"/>
      <c r="BN69" s="236"/>
      <c r="BO69" s="232">
        <f t="shared" ref="BO69:BO77" si="41">SUM(BT69,BY69,CD69,CI69)</f>
        <v>0</v>
      </c>
      <c r="BP69" s="236"/>
      <c r="BQ69" s="208"/>
      <c r="BR69" s="236"/>
      <c r="BS69" s="236"/>
      <c r="BT69" s="232"/>
      <c r="BU69" s="236"/>
      <c r="BW69" s="236"/>
      <c r="BX69" s="236"/>
      <c r="BY69" s="232"/>
      <c r="BZ69" s="236"/>
      <c r="CB69" s="236"/>
      <c r="CC69" s="236"/>
      <c r="CD69" s="232"/>
      <c r="CE69" s="236"/>
      <c r="CG69" s="236"/>
      <c r="CH69" s="236"/>
      <c r="CI69" s="232"/>
      <c r="CJ69" s="236"/>
      <c r="CL69" s="236"/>
      <c r="CM69" s="236"/>
      <c r="CN69" s="232">
        <f t="shared" ref="CN69:CN77" si="42">SUM(CS69,CX69,DC69,DH69)</f>
        <v>0</v>
      </c>
      <c r="CO69" s="236"/>
      <c r="CQ69" s="236"/>
      <c r="CR69" s="236"/>
      <c r="CS69" s="232"/>
      <c r="CT69" s="236"/>
      <c r="CV69" s="236"/>
      <c r="CW69" s="236"/>
      <c r="CX69" s="232"/>
      <c r="CY69" s="236"/>
      <c r="DA69" s="236"/>
      <c r="DB69" s="236"/>
      <c r="DC69" s="232"/>
      <c r="DD69" s="236"/>
      <c r="DF69" s="236"/>
      <c r="DG69" s="236"/>
      <c r="DH69" s="232"/>
      <c r="DI69" s="236"/>
      <c r="DK69" s="236"/>
      <c r="DL69" s="236"/>
      <c r="DM69" s="232">
        <f t="shared" ref="DM69:DM77" si="43">SUM(P69,AO69,BO69,CN69)</f>
        <v>1</v>
      </c>
      <c r="DN69" s="236"/>
    </row>
    <row r="70" spans="1:118" x14ac:dyDescent="0.3">
      <c r="A70" s="231" t="s">
        <v>921</v>
      </c>
      <c r="B70" s="231"/>
      <c r="D70" s="235"/>
      <c r="E70" s="236"/>
      <c r="F70" s="236"/>
      <c r="G70" s="236"/>
      <c r="H70" s="236"/>
      <c r="I70" s="252"/>
      <c r="J70" s="252"/>
      <c r="K70" s="252"/>
      <c r="L70" s="252"/>
      <c r="M70" s="252"/>
      <c r="N70" s="236"/>
      <c r="O70" s="236"/>
      <c r="P70" s="232">
        <f t="shared" si="39"/>
        <v>1</v>
      </c>
      <c r="Q70" s="236"/>
      <c r="S70" s="236"/>
      <c r="T70" s="236"/>
      <c r="U70" s="232"/>
      <c r="V70" s="236"/>
      <c r="X70" s="236"/>
      <c r="Y70" s="236"/>
      <c r="Z70" s="232"/>
      <c r="AA70" s="236"/>
      <c r="AC70" s="236"/>
      <c r="AD70" s="236"/>
      <c r="AE70" s="232"/>
      <c r="AF70" s="236"/>
      <c r="AH70" s="236"/>
      <c r="AI70" s="236"/>
      <c r="AJ70" s="232">
        <v>1</v>
      </c>
      <c r="AK70" s="236"/>
      <c r="AM70" s="236"/>
      <c r="AN70" s="236"/>
      <c r="AO70" s="232">
        <f t="shared" si="40"/>
        <v>0</v>
      </c>
      <c r="AP70" s="236"/>
      <c r="AQ70" s="208"/>
      <c r="AR70" s="236"/>
      <c r="AS70" s="236"/>
      <c r="AT70" s="232"/>
      <c r="AU70" s="236"/>
      <c r="AW70" s="236"/>
      <c r="AX70" s="236"/>
      <c r="AY70" s="232"/>
      <c r="AZ70" s="236"/>
      <c r="BB70" s="236"/>
      <c r="BC70" s="236"/>
      <c r="BD70" s="232"/>
      <c r="BE70" s="236"/>
      <c r="BG70" s="236"/>
      <c r="BH70" s="236"/>
      <c r="BI70" s="232"/>
      <c r="BJ70" s="236"/>
      <c r="BM70" s="236"/>
      <c r="BN70" s="236"/>
      <c r="BO70" s="232">
        <f t="shared" si="41"/>
        <v>0</v>
      </c>
      <c r="BP70" s="236"/>
      <c r="BQ70" s="208"/>
      <c r="BR70" s="236"/>
      <c r="BS70" s="236"/>
      <c r="BT70" s="232"/>
      <c r="BU70" s="236"/>
      <c r="BW70" s="236"/>
      <c r="BX70" s="236"/>
      <c r="BY70" s="232"/>
      <c r="BZ70" s="236"/>
      <c r="CB70" s="236"/>
      <c r="CC70" s="236"/>
      <c r="CD70" s="232"/>
      <c r="CE70" s="236"/>
      <c r="CG70" s="236"/>
      <c r="CH70" s="236"/>
      <c r="CI70" s="232"/>
      <c r="CJ70" s="236"/>
      <c r="CL70" s="236"/>
      <c r="CM70" s="236"/>
      <c r="CN70" s="232">
        <f t="shared" si="42"/>
        <v>0</v>
      </c>
      <c r="CO70" s="236"/>
      <c r="CQ70" s="236"/>
      <c r="CR70" s="236"/>
      <c r="CS70" s="232"/>
      <c r="CT70" s="236"/>
      <c r="CV70" s="236"/>
      <c r="CW70" s="236"/>
      <c r="CX70" s="232"/>
      <c r="CY70" s="236"/>
      <c r="DA70" s="236"/>
      <c r="DB70" s="236"/>
      <c r="DC70" s="232"/>
      <c r="DD70" s="236"/>
      <c r="DF70" s="236"/>
      <c r="DG70" s="236"/>
      <c r="DH70" s="232"/>
      <c r="DI70" s="236"/>
      <c r="DK70" s="236"/>
      <c r="DL70" s="236"/>
      <c r="DM70" s="232">
        <f t="shared" si="43"/>
        <v>1</v>
      </c>
      <c r="DN70" s="236"/>
    </row>
    <row r="71" spans="1:118" x14ac:dyDescent="0.3">
      <c r="A71" s="231" t="s">
        <v>922</v>
      </c>
      <c r="B71" s="231"/>
      <c r="D71" s="235"/>
      <c r="E71" s="236"/>
      <c r="F71" s="236"/>
      <c r="G71" s="236"/>
      <c r="H71" s="236"/>
      <c r="I71" s="252"/>
      <c r="J71" s="252"/>
      <c r="K71" s="252"/>
      <c r="L71" s="252"/>
      <c r="M71" s="252"/>
      <c r="N71" s="236"/>
      <c r="O71" s="236"/>
      <c r="P71" s="232">
        <f t="shared" si="39"/>
        <v>1</v>
      </c>
      <c r="Q71" s="236"/>
      <c r="S71" s="236"/>
      <c r="T71" s="236"/>
      <c r="U71" s="232"/>
      <c r="V71" s="236"/>
      <c r="X71" s="236"/>
      <c r="Y71" s="236"/>
      <c r="Z71" s="232"/>
      <c r="AA71" s="236"/>
      <c r="AC71" s="236"/>
      <c r="AD71" s="236"/>
      <c r="AE71" s="232"/>
      <c r="AF71" s="236"/>
      <c r="AH71" s="236"/>
      <c r="AI71" s="236"/>
      <c r="AJ71" s="232">
        <v>1</v>
      </c>
      <c r="AK71" s="236"/>
      <c r="AM71" s="236"/>
      <c r="AN71" s="236"/>
      <c r="AO71" s="232">
        <f t="shared" si="40"/>
        <v>0</v>
      </c>
      <c r="AP71" s="236"/>
      <c r="AQ71" s="208"/>
      <c r="AR71" s="236"/>
      <c r="AS71" s="236"/>
      <c r="AT71" s="232"/>
      <c r="AU71" s="236"/>
      <c r="AW71" s="236"/>
      <c r="AX71" s="236"/>
      <c r="AY71" s="232"/>
      <c r="AZ71" s="236"/>
      <c r="BB71" s="236"/>
      <c r="BC71" s="236"/>
      <c r="BD71" s="232"/>
      <c r="BE71" s="236"/>
      <c r="BG71" s="236"/>
      <c r="BH71" s="236"/>
      <c r="BI71" s="232"/>
      <c r="BJ71" s="236"/>
      <c r="BM71" s="236"/>
      <c r="BN71" s="236"/>
      <c r="BO71" s="232">
        <f t="shared" si="41"/>
        <v>0</v>
      </c>
      <c r="BP71" s="236"/>
      <c r="BQ71" s="208"/>
      <c r="BR71" s="236"/>
      <c r="BS71" s="236"/>
      <c r="BT71" s="232"/>
      <c r="BU71" s="236"/>
      <c r="BW71" s="236"/>
      <c r="BX71" s="236"/>
      <c r="BY71" s="232"/>
      <c r="BZ71" s="236"/>
      <c r="CB71" s="236"/>
      <c r="CC71" s="236"/>
      <c r="CD71" s="232"/>
      <c r="CE71" s="236"/>
      <c r="CG71" s="236"/>
      <c r="CH71" s="236"/>
      <c r="CI71" s="232"/>
      <c r="CJ71" s="236"/>
      <c r="CL71" s="236"/>
      <c r="CM71" s="236"/>
      <c r="CN71" s="232">
        <f t="shared" si="42"/>
        <v>0</v>
      </c>
      <c r="CO71" s="236"/>
      <c r="CQ71" s="236"/>
      <c r="CR71" s="236"/>
      <c r="CS71" s="232"/>
      <c r="CT71" s="236"/>
      <c r="CV71" s="236"/>
      <c r="CW71" s="236"/>
      <c r="CX71" s="232"/>
      <c r="CY71" s="236"/>
      <c r="DA71" s="236"/>
      <c r="DB71" s="236"/>
      <c r="DC71" s="232"/>
      <c r="DD71" s="236"/>
      <c r="DF71" s="236"/>
      <c r="DG71" s="236"/>
      <c r="DH71" s="232"/>
      <c r="DI71" s="236"/>
      <c r="DK71" s="236"/>
      <c r="DL71" s="236"/>
      <c r="DM71" s="232">
        <f t="shared" si="43"/>
        <v>1</v>
      </c>
      <c r="DN71" s="236"/>
    </row>
    <row r="72" spans="1:118" x14ac:dyDescent="0.3">
      <c r="A72" s="231" t="s">
        <v>923</v>
      </c>
      <c r="B72" s="231"/>
      <c r="D72" s="235"/>
      <c r="E72" s="236"/>
      <c r="F72" s="236"/>
      <c r="G72" s="236"/>
      <c r="H72" s="236"/>
      <c r="I72" s="252"/>
      <c r="J72" s="252"/>
      <c r="K72" s="252"/>
      <c r="L72" s="252"/>
      <c r="M72" s="252"/>
      <c r="N72" s="236"/>
      <c r="O72" s="236"/>
      <c r="P72" s="232">
        <f t="shared" si="39"/>
        <v>2</v>
      </c>
      <c r="Q72" s="236"/>
      <c r="S72" s="236"/>
      <c r="T72" s="236"/>
      <c r="U72" s="232"/>
      <c r="V72" s="236"/>
      <c r="X72" s="236"/>
      <c r="Y72" s="236"/>
      <c r="Z72" s="232"/>
      <c r="AA72" s="236"/>
      <c r="AC72" s="236"/>
      <c r="AD72" s="236"/>
      <c r="AE72" s="232">
        <v>2</v>
      </c>
      <c r="AF72" s="236"/>
      <c r="AH72" s="236"/>
      <c r="AI72" s="236"/>
      <c r="AJ72" s="232"/>
      <c r="AK72" s="236"/>
      <c r="AM72" s="236"/>
      <c r="AN72" s="236"/>
      <c r="AO72" s="232">
        <f t="shared" si="40"/>
        <v>0</v>
      </c>
      <c r="AP72" s="236"/>
      <c r="AQ72" s="208"/>
      <c r="AR72" s="236"/>
      <c r="AS72" s="236"/>
      <c r="AT72" s="232"/>
      <c r="AU72" s="236"/>
      <c r="AW72" s="236"/>
      <c r="AX72" s="236"/>
      <c r="AY72" s="232"/>
      <c r="AZ72" s="236"/>
      <c r="BB72" s="236"/>
      <c r="BC72" s="236"/>
      <c r="BD72" s="232"/>
      <c r="BE72" s="236"/>
      <c r="BG72" s="236"/>
      <c r="BH72" s="236"/>
      <c r="BI72" s="232"/>
      <c r="BJ72" s="236"/>
      <c r="BM72" s="236"/>
      <c r="BN72" s="236"/>
      <c r="BO72" s="232">
        <f t="shared" si="41"/>
        <v>0</v>
      </c>
      <c r="BP72" s="236"/>
      <c r="BQ72" s="208"/>
      <c r="BR72" s="236"/>
      <c r="BS72" s="236"/>
      <c r="BT72" s="232"/>
      <c r="BU72" s="236"/>
      <c r="BW72" s="236"/>
      <c r="BX72" s="236"/>
      <c r="BY72" s="232"/>
      <c r="BZ72" s="236"/>
      <c r="CB72" s="236"/>
      <c r="CC72" s="236"/>
      <c r="CD72" s="232"/>
      <c r="CE72" s="236"/>
      <c r="CG72" s="236"/>
      <c r="CH72" s="236"/>
      <c r="CI72" s="232"/>
      <c r="CJ72" s="236"/>
      <c r="CL72" s="236"/>
      <c r="CM72" s="236"/>
      <c r="CN72" s="232">
        <f t="shared" si="42"/>
        <v>0</v>
      </c>
      <c r="CO72" s="236"/>
      <c r="CQ72" s="236"/>
      <c r="CR72" s="236"/>
      <c r="CS72" s="232"/>
      <c r="CT72" s="236"/>
      <c r="CV72" s="236"/>
      <c r="CW72" s="236"/>
      <c r="CX72" s="232"/>
      <c r="CY72" s="236"/>
      <c r="DA72" s="236"/>
      <c r="DB72" s="236"/>
      <c r="DC72" s="232"/>
      <c r="DD72" s="236"/>
      <c r="DF72" s="236"/>
      <c r="DG72" s="236"/>
      <c r="DH72" s="232"/>
      <c r="DI72" s="236"/>
      <c r="DK72" s="236"/>
      <c r="DL72" s="236"/>
      <c r="DM72" s="232">
        <f t="shared" si="43"/>
        <v>2</v>
      </c>
      <c r="DN72" s="236"/>
    </row>
    <row r="73" spans="1:118" x14ac:dyDescent="0.3">
      <c r="A73" s="231" t="s">
        <v>151</v>
      </c>
      <c r="B73" s="231"/>
      <c r="D73" s="235"/>
      <c r="E73" s="236"/>
      <c r="F73" s="236"/>
      <c r="G73" s="236"/>
      <c r="H73" s="236"/>
      <c r="I73" s="252"/>
      <c r="J73" s="252"/>
      <c r="K73" s="252"/>
      <c r="L73" s="252"/>
      <c r="M73" s="252"/>
      <c r="N73" s="236"/>
      <c r="O73" s="236"/>
      <c r="P73" s="232">
        <f t="shared" si="39"/>
        <v>0</v>
      </c>
      <c r="Q73" s="236"/>
      <c r="S73" s="236"/>
      <c r="T73" s="236"/>
      <c r="U73" s="232"/>
      <c r="V73" s="236"/>
      <c r="X73" s="236"/>
      <c r="Y73" s="236"/>
      <c r="Z73" s="232"/>
      <c r="AA73" s="236"/>
      <c r="AC73" s="236"/>
      <c r="AD73" s="236"/>
      <c r="AE73" s="232"/>
      <c r="AF73" s="236"/>
      <c r="AH73" s="236"/>
      <c r="AI73" s="236"/>
      <c r="AJ73" s="232"/>
      <c r="AK73" s="236"/>
      <c r="AM73" s="236"/>
      <c r="AN73" s="236"/>
      <c r="AO73" s="232">
        <f t="shared" si="40"/>
        <v>0</v>
      </c>
      <c r="AP73" s="236"/>
      <c r="AQ73" s="208"/>
      <c r="AR73" s="236"/>
      <c r="AS73" s="236"/>
      <c r="AT73" s="232"/>
      <c r="AU73" s="236"/>
      <c r="AW73" s="236"/>
      <c r="AX73" s="236"/>
      <c r="AY73" s="232"/>
      <c r="AZ73" s="236"/>
      <c r="BB73" s="236"/>
      <c r="BC73" s="236"/>
      <c r="BD73" s="232"/>
      <c r="BE73" s="236"/>
      <c r="BG73" s="236"/>
      <c r="BH73" s="236"/>
      <c r="BI73" s="232"/>
      <c r="BJ73" s="236"/>
      <c r="BM73" s="236"/>
      <c r="BN73" s="236"/>
      <c r="BO73" s="232">
        <f t="shared" si="41"/>
        <v>0</v>
      </c>
      <c r="BP73" s="236"/>
      <c r="BQ73" s="208"/>
      <c r="BR73" s="236"/>
      <c r="BS73" s="236"/>
      <c r="BT73" s="232"/>
      <c r="BU73" s="236"/>
      <c r="BW73" s="236"/>
      <c r="BX73" s="236"/>
      <c r="BY73" s="232"/>
      <c r="BZ73" s="236"/>
      <c r="CB73" s="236"/>
      <c r="CC73" s="236"/>
      <c r="CD73" s="232"/>
      <c r="CE73" s="236"/>
      <c r="CG73" s="236"/>
      <c r="CH73" s="236"/>
      <c r="CI73" s="232"/>
      <c r="CJ73" s="236"/>
      <c r="CL73" s="236"/>
      <c r="CM73" s="236"/>
      <c r="CN73" s="232">
        <f t="shared" si="42"/>
        <v>0</v>
      </c>
      <c r="CO73" s="236"/>
      <c r="CQ73" s="236"/>
      <c r="CR73" s="236"/>
      <c r="CS73" s="232"/>
      <c r="CT73" s="236"/>
      <c r="CV73" s="236"/>
      <c r="CW73" s="236"/>
      <c r="CX73" s="232"/>
      <c r="CY73" s="236"/>
      <c r="DA73" s="236"/>
      <c r="DB73" s="236"/>
      <c r="DC73" s="232"/>
      <c r="DD73" s="236"/>
      <c r="DF73" s="236"/>
      <c r="DG73" s="236"/>
      <c r="DH73" s="232"/>
      <c r="DI73" s="236"/>
      <c r="DK73" s="236"/>
      <c r="DL73" s="236"/>
      <c r="DM73" s="232">
        <f t="shared" si="43"/>
        <v>0</v>
      </c>
      <c r="DN73" s="236"/>
    </row>
    <row r="74" spans="1:118" x14ac:dyDescent="0.3">
      <c r="A74" s="231" t="s">
        <v>947</v>
      </c>
      <c r="B74" s="231"/>
      <c r="D74" s="235"/>
      <c r="E74" s="236"/>
      <c r="F74" s="236"/>
      <c r="G74" s="236"/>
      <c r="H74" s="236"/>
      <c r="I74" s="252"/>
      <c r="J74" s="252"/>
      <c r="K74" s="252"/>
      <c r="L74" s="252"/>
      <c r="M74" s="252"/>
      <c r="N74" s="236"/>
      <c r="O74" s="236"/>
      <c r="P74" s="232">
        <f t="shared" si="39"/>
        <v>0</v>
      </c>
      <c r="Q74" s="236"/>
      <c r="S74" s="236"/>
      <c r="T74" s="236"/>
      <c r="U74" s="232"/>
      <c r="V74" s="236"/>
      <c r="X74" s="236"/>
      <c r="Y74" s="236"/>
      <c r="Z74" s="232"/>
      <c r="AA74" s="236"/>
      <c r="AC74" s="236"/>
      <c r="AD74" s="236"/>
      <c r="AE74" s="232"/>
      <c r="AF74" s="236"/>
      <c r="AH74" s="236"/>
      <c r="AI74" s="236"/>
      <c r="AJ74" s="232"/>
      <c r="AK74" s="236"/>
      <c r="AM74" s="236"/>
      <c r="AN74" s="236"/>
      <c r="AO74" s="232">
        <f t="shared" si="40"/>
        <v>0</v>
      </c>
      <c r="AP74" s="236"/>
      <c r="AQ74" s="208"/>
      <c r="AR74" s="236"/>
      <c r="AS74" s="236"/>
      <c r="AT74" s="232"/>
      <c r="AU74" s="236"/>
      <c r="AW74" s="236"/>
      <c r="AX74" s="236"/>
      <c r="AY74" s="232"/>
      <c r="AZ74" s="236"/>
      <c r="BB74" s="236"/>
      <c r="BC74" s="236"/>
      <c r="BD74" s="232"/>
      <c r="BE74" s="236"/>
      <c r="BG74" s="236"/>
      <c r="BH74" s="236"/>
      <c r="BI74" s="232"/>
      <c r="BJ74" s="236"/>
      <c r="BM74" s="236"/>
      <c r="BN74" s="236"/>
      <c r="BO74" s="232">
        <f t="shared" si="41"/>
        <v>0</v>
      </c>
      <c r="BP74" s="236"/>
      <c r="BQ74" s="208"/>
      <c r="BR74" s="236"/>
      <c r="BS74" s="236"/>
      <c r="BT74" s="232"/>
      <c r="BU74" s="236"/>
      <c r="BW74" s="236"/>
      <c r="BX74" s="236"/>
      <c r="BY74" s="232"/>
      <c r="BZ74" s="236"/>
      <c r="CB74" s="236"/>
      <c r="CC74" s="236"/>
      <c r="CD74" s="232"/>
      <c r="CE74" s="236"/>
      <c r="CG74" s="236"/>
      <c r="CH74" s="236"/>
      <c r="CI74" s="232"/>
      <c r="CJ74" s="236"/>
      <c r="CL74" s="236"/>
      <c r="CM74" s="236"/>
      <c r="CN74" s="232">
        <f t="shared" si="42"/>
        <v>0</v>
      </c>
      <c r="CO74" s="236"/>
      <c r="CQ74" s="236"/>
      <c r="CR74" s="236"/>
      <c r="CS74" s="232"/>
      <c r="CT74" s="236"/>
      <c r="CV74" s="236"/>
      <c r="CW74" s="236"/>
      <c r="CX74" s="232"/>
      <c r="CY74" s="236"/>
      <c r="DA74" s="236"/>
      <c r="DB74" s="236"/>
      <c r="DC74" s="232"/>
      <c r="DD74" s="236"/>
      <c r="DF74" s="236"/>
      <c r="DG74" s="236"/>
      <c r="DH74" s="232"/>
      <c r="DI74" s="236"/>
      <c r="DK74" s="236"/>
      <c r="DL74" s="236"/>
      <c r="DM74" s="232">
        <f t="shared" si="43"/>
        <v>0</v>
      </c>
      <c r="DN74" s="236"/>
    </row>
    <row r="75" spans="1:118" x14ac:dyDescent="0.3">
      <c r="A75" s="231" t="s">
        <v>931</v>
      </c>
      <c r="B75" s="231"/>
      <c r="D75" s="235"/>
      <c r="E75" s="236"/>
      <c r="F75" s="236"/>
      <c r="G75" s="236"/>
      <c r="H75" s="236"/>
      <c r="I75" s="252"/>
      <c r="J75" s="252"/>
      <c r="K75" s="252"/>
      <c r="L75" s="252"/>
      <c r="M75" s="252"/>
      <c r="N75" s="236"/>
      <c r="O75" s="236"/>
      <c r="P75" s="232">
        <f t="shared" si="39"/>
        <v>0</v>
      </c>
      <c r="Q75" s="236"/>
      <c r="S75" s="236"/>
      <c r="T75" s="236"/>
      <c r="U75" s="232"/>
      <c r="V75" s="236"/>
      <c r="X75" s="236"/>
      <c r="Y75" s="236"/>
      <c r="Z75" s="232"/>
      <c r="AA75" s="236"/>
      <c r="AC75" s="236"/>
      <c r="AD75" s="236"/>
      <c r="AE75" s="232"/>
      <c r="AF75" s="236"/>
      <c r="AH75" s="236"/>
      <c r="AI75" s="236"/>
      <c r="AJ75" s="232"/>
      <c r="AK75" s="236"/>
      <c r="AM75" s="236"/>
      <c r="AN75" s="236"/>
      <c r="AO75" s="232">
        <f t="shared" si="40"/>
        <v>0</v>
      </c>
      <c r="AP75" s="236"/>
      <c r="AQ75" s="208"/>
      <c r="AR75" s="236"/>
      <c r="AS75" s="236"/>
      <c r="AT75" s="232"/>
      <c r="AU75" s="236"/>
      <c r="AW75" s="236"/>
      <c r="AX75" s="236"/>
      <c r="AY75" s="232"/>
      <c r="AZ75" s="236"/>
      <c r="BB75" s="236"/>
      <c r="BC75" s="236"/>
      <c r="BD75" s="232"/>
      <c r="BE75" s="236"/>
      <c r="BG75" s="236"/>
      <c r="BH75" s="236"/>
      <c r="BI75" s="232"/>
      <c r="BJ75" s="236"/>
      <c r="BM75" s="236"/>
      <c r="BN75" s="236"/>
      <c r="BO75" s="232">
        <f t="shared" si="41"/>
        <v>0</v>
      </c>
      <c r="BP75" s="236"/>
      <c r="BQ75" s="208"/>
      <c r="BR75" s="236"/>
      <c r="BS75" s="236"/>
      <c r="BT75" s="232"/>
      <c r="BU75" s="236"/>
      <c r="BW75" s="236"/>
      <c r="BX75" s="236"/>
      <c r="BY75" s="232"/>
      <c r="BZ75" s="236"/>
      <c r="CB75" s="236"/>
      <c r="CC75" s="236"/>
      <c r="CD75" s="232"/>
      <c r="CE75" s="236"/>
      <c r="CG75" s="236"/>
      <c r="CH75" s="236"/>
      <c r="CI75" s="232"/>
      <c r="CJ75" s="236"/>
      <c r="CL75" s="236"/>
      <c r="CM75" s="236"/>
      <c r="CN75" s="232">
        <f t="shared" si="42"/>
        <v>0</v>
      </c>
      <c r="CO75" s="236"/>
      <c r="CQ75" s="236"/>
      <c r="CR75" s="236"/>
      <c r="CS75" s="232"/>
      <c r="CT75" s="236"/>
      <c r="CV75" s="236"/>
      <c r="CW75" s="236"/>
      <c r="CX75" s="232"/>
      <c r="CY75" s="236"/>
      <c r="DA75" s="236"/>
      <c r="DB75" s="236"/>
      <c r="DC75" s="232"/>
      <c r="DD75" s="236"/>
      <c r="DF75" s="236"/>
      <c r="DG75" s="236"/>
      <c r="DH75" s="232"/>
      <c r="DI75" s="236"/>
      <c r="DK75" s="236"/>
      <c r="DL75" s="236"/>
      <c r="DM75" s="232">
        <f t="shared" si="43"/>
        <v>0</v>
      </c>
      <c r="DN75" s="236"/>
    </row>
    <row r="76" spans="1:118" x14ac:dyDescent="0.3">
      <c r="A76" s="231" t="s">
        <v>0</v>
      </c>
      <c r="B76" s="231"/>
      <c r="D76" s="235"/>
      <c r="E76" s="236"/>
      <c r="F76" s="236"/>
      <c r="G76" s="236"/>
      <c r="H76" s="236"/>
      <c r="I76" s="252"/>
      <c r="J76" s="252"/>
      <c r="K76" s="252"/>
      <c r="L76" s="252"/>
      <c r="M76" s="252"/>
      <c r="N76" s="236"/>
      <c r="O76" s="236"/>
      <c r="P76" s="232">
        <f t="shared" si="39"/>
        <v>0</v>
      </c>
      <c r="Q76" s="236"/>
      <c r="S76" s="236"/>
      <c r="T76" s="236"/>
      <c r="U76" s="232"/>
      <c r="V76" s="236"/>
      <c r="X76" s="236"/>
      <c r="Y76" s="236"/>
      <c r="Z76" s="232"/>
      <c r="AA76" s="236"/>
      <c r="AC76" s="236"/>
      <c r="AD76" s="236"/>
      <c r="AE76" s="232"/>
      <c r="AF76" s="236"/>
      <c r="AH76" s="236"/>
      <c r="AI76" s="236"/>
      <c r="AJ76" s="232"/>
      <c r="AK76" s="236"/>
      <c r="AM76" s="236"/>
      <c r="AN76" s="236"/>
      <c r="AO76" s="232">
        <f t="shared" si="40"/>
        <v>0</v>
      </c>
      <c r="AP76" s="236"/>
      <c r="AQ76" s="208"/>
      <c r="AR76" s="236"/>
      <c r="AS76" s="236"/>
      <c r="AT76" s="232"/>
      <c r="AU76" s="236"/>
      <c r="AW76" s="236"/>
      <c r="AX76" s="236"/>
      <c r="AY76" s="232"/>
      <c r="AZ76" s="236"/>
      <c r="BB76" s="236"/>
      <c r="BC76" s="236"/>
      <c r="BD76" s="232"/>
      <c r="BE76" s="236"/>
      <c r="BG76" s="236"/>
      <c r="BH76" s="236"/>
      <c r="BI76" s="232"/>
      <c r="BJ76" s="236"/>
      <c r="BM76" s="236"/>
      <c r="BN76" s="236"/>
      <c r="BO76" s="232">
        <f t="shared" si="41"/>
        <v>0</v>
      </c>
      <c r="BP76" s="236"/>
      <c r="BQ76" s="208"/>
      <c r="BR76" s="236"/>
      <c r="BS76" s="236"/>
      <c r="BT76" s="232"/>
      <c r="BU76" s="236"/>
      <c r="BW76" s="236"/>
      <c r="BX76" s="236"/>
      <c r="BY76" s="232"/>
      <c r="BZ76" s="236"/>
      <c r="CB76" s="236"/>
      <c r="CC76" s="236"/>
      <c r="CD76" s="232"/>
      <c r="CE76" s="236"/>
      <c r="CG76" s="236"/>
      <c r="CH76" s="236"/>
      <c r="CI76" s="232"/>
      <c r="CJ76" s="236"/>
      <c r="CL76" s="236"/>
      <c r="CM76" s="236"/>
      <c r="CN76" s="232">
        <f t="shared" si="42"/>
        <v>0</v>
      </c>
      <c r="CO76" s="236"/>
      <c r="CQ76" s="236"/>
      <c r="CR76" s="236"/>
      <c r="CS76" s="232"/>
      <c r="CT76" s="236"/>
      <c r="CV76" s="236"/>
      <c r="CW76" s="236"/>
      <c r="CX76" s="232"/>
      <c r="CY76" s="236"/>
      <c r="DA76" s="236"/>
      <c r="DB76" s="236"/>
      <c r="DC76" s="232"/>
      <c r="DD76" s="236"/>
      <c r="DF76" s="236"/>
      <c r="DG76" s="236"/>
      <c r="DH76" s="232"/>
      <c r="DI76" s="236"/>
      <c r="DK76" s="236"/>
      <c r="DL76" s="236"/>
      <c r="DM76" s="232">
        <f t="shared" si="43"/>
        <v>0</v>
      </c>
      <c r="DN76" s="236"/>
    </row>
    <row r="77" spans="1:118" x14ac:dyDescent="0.3">
      <c r="A77" s="231"/>
      <c r="B77" s="231"/>
      <c r="D77" s="235"/>
      <c r="E77" s="236"/>
      <c r="F77" s="236"/>
      <c r="G77" s="236"/>
      <c r="H77" s="236"/>
      <c r="I77" s="252"/>
      <c r="J77" s="252"/>
      <c r="K77" s="252"/>
      <c r="L77" s="252"/>
      <c r="M77" s="252"/>
      <c r="N77" s="236"/>
      <c r="O77" s="236"/>
      <c r="P77" s="232">
        <f t="shared" si="39"/>
        <v>0</v>
      </c>
      <c r="Q77" s="236"/>
      <c r="S77" s="236"/>
      <c r="T77" s="236"/>
      <c r="U77" s="232"/>
      <c r="V77" s="236"/>
      <c r="X77" s="236"/>
      <c r="Y77" s="236"/>
      <c r="Z77" s="232"/>
      <c r="AA77" s="236"/>
      <c r="AC77" s="236"/>
      <c r="AD77" s="236"/>
      <c r="AE77" s="232"/>
      <c r="AF77" s="236"/>
      <c r="AH77" s="236"/>
      <c r="AI77" s="236"/>
      <c r="AJ77" s="232"/>
      <c r="AK77" s="236"/>
      <c r="AM77" s="236"/>
      <c r="AN77" s="236"/>
      <c r="AO77" s="232">
        <f t="shared" si="40"/>
        <v>0</v>
      </c>
      <c r="AP77" s="236"/>
      <c r="AQ77" s="208"/>
      <c r="AR77" s="236"/>
      <c r="AS77" s="236"/>
      <c r="AT77" s="232"/>
      <c r="AU77" s="236"/>
      <c r="AW77" s="236"/>
      <c r="AX77" s="236"/>
      <c r="AY77" s="232"/>
      <c r="AZ77" s="236"/>
      <c r="BB77" s="236"/>
      <c r="BC77" s="236"/>
      <c r="BD77" s="232"/>
      <c r="BE77" s="236"/>
      <c r="BG77" s="236"/>
      <c r="BH77" s="236"/>
      <c r="BI77" s="232"/>
      <c r="BJ77" s="236"/>
      <c r="BM77" s="236"/>
      <c r="BN77" s="236"/>
      <c r="BO77" s="232">
        <f t="shared" si="41"/>
        <v>0</v>
      </c>
      <c r="BP77" s="236"/>
      <c r="BQ77" s="208"/>
      <c r="BR77" s="236"/>
      <c r="BS77" s="236"/>
      <c r="BT77" s="232"/>
      <c r="BU77" s="236"/>
      <c r="BW77" s="236"/>
      <c r="BX77" s="236"/>
      <c r="BY77" s="232"/>
      <c r="BZ77" s="236"/>
      <c r="CB77" s="236"/>
      <c r="CC77" s="236"/>
      <c r="CD77" s="232"/>
      <c r="CE77" s="236"/>
      <c r="CG77" s="236"/>
      <c r="CH77" s="236"/>
      <c r="CI77" s="232"/>
      <c r="CJ77" s="236"/>
      <c r="CL77" s="236"/>
      <c r="CM77" s="236"/>
      <c r="CN77" s="232">
        <f t="shared" si="42"/>
        <v>0</v>
      </c>
      <c r="CO77" s="236"/>
      <c r="CQ77" s="236"/>
      <c r="CR77" s="236"/>
      <c r="CS77" s="232"/>
      <c r="CT77" s="236"/>
      <c r="CV77" s="236"/>
      <c r="CW77" s="236"/>
      <c r="CX77" s="232"/>
      <c r="CY77" s="236"/>
      <c r="DA77" s="236"/>
      <c r="DB77" s="236"/>
      <c r="DC77" s="232"/>
      <c r="DD77" s="236"/>
      <c r="DF77" s="236"/>
      <c r="DG77" s="236"/>
      <c r="DH77" s="232"/>
      <c r="DI77" s="236"/>
      <c r="DK77" s="236"/>
      <c r="DL77" s="236"/>
      <c r="DM77" s="232">
        <f t="shared" si="43"/>
        <v>0</v>
      </c>
      <c r="DN77" s="236"/>
    </row>
    <row r="78" spans="1:118" s="208" customFormat="1" x14ac:dyDescent="0.3">
      <c r="D78" s="218"/>
      <c r="N78" s="252"/>
      <c r="O78" s="252"/>
      <c r="P78" s="252"/>
      <c r="Q78" s="252"/>
      <c r="S78" s="252"/>
      <c r="T78" s="252"/>
      <c r="U78" s="252"/>
      <c r="V78" s="252"/>
      <c r="X78" s="252"/>
      <c r="Y78" s="252"/>
      <c r="Z78" s="252"/>
      <c r="AA78" s="252"/>
      <c r="AC78" s="252"/>
      <c r="AD78" s="252"/>
      <c r="AE78" s="252"/>
      <c r="AF78" s="252"/>
      <c r="AH78" s="252"/>
      <c r="AI78" s="252"/>
      <c r="AJ78" s="252"/>
      <c r="AK78" s="252"/>
      <c r="AM78" s="252"/>
      <c r="AN78" s="252"/>
      <c r="AO78" s="252"/>
      <c r="AP78" s="252"/>
      <c r="AR78" s="252"/>
      <c r="AS78" s="252"/>
      <c r="AT78" s="252"/>
      <c r="AU78" s="252"/>
      <c r="AW78" s="252"/>
      <c r="AX78" s="252"/>
      <c r="AY78" s="252"/>
      <c r="AZ78" s="252"/>
      <c r="BB78" s="252"/>
      <c r="BC78" s="252"/>
      <c r="BD78" s="252"/>
      <c r="BE78" s="252"/>
      <c r="BG78" s="252"/>
      <c r="BH78" s="252"/>
      <c r="BI78" s="252"/>
      <c r="BJ78" s="252"/>
      <c r="BM78" s="252"/>
      <c r="BN78" s="252"/>
      <c r="BO78" s="252"/>
      <c r="BP78" s="252"/>
      <c r="BR78" s="252"/>
      <c r="BS78" s="252"/>
      <c r="BT78" s="252"/>
      <c r="BU78" s="252"/>
      <c r="BW78" s="252"/>
      <c r="BX78" s="252"/>
      <c r="BY78" s="252"/>
      <c r="BZ78" s="252"/>
      <c r="CB78" s="252"/>
      <c r="CC78" s="252"/>
      <c r="CD78" s="252"/>
      <c r="CE78" s="252"/>
      <c r="CG78" s="252"/>
      <c r="CH78" s="252"/>
      <c r="CI78" s="252"/>
      <c r="CJ78" s="252"/>
      <c r="CL78" s="252"/>
      <c r="CM78" s="252"/>
      <c r="CN78" s="252"/>
      <c r="CO78" s="252"/>
      <c r="CQ78" s="252"/>
      <c r="CR78" s="252"/>
      <c r="CS78" s="252"/>
      <c r="CT78" s="252"/>
      <c r="CV78" s="252"/>
      <c r="CW78" s="252"/>
      <c r="CX78" s="252"/>
      <c r="CY78" s="252"/>
      <c r="DA78" s="252"/>
      <c r="DB78" s="252"/>
      <c r="DC78" s="252"/>
      <c r="DD78" s="252"/>
      <c r="DF78" s="252"/>
      <c r="DG78" s="252"/>
      <c r="DH78" s="252"/>
      <c r="DI78" s="252"/>
      <c r="DK78" s="252"/>
      <c r="DL78" s="252"/>
      <c r="DM78" s="252"/>
      <c r="DN78" s="252"/>
    </row>
    <row r="79" spans="1:118" s="250" customFormat="1" ht="28.8" x14ac:dyDescent="0.3">
      <c r="A79" s="219" t="s">
        <v>6</v>
      </c>
      <c r="B79" s="220" t="s">
        <v>180</v>
      </c>
      <c r="C79" s="221"/>
      <c r="D79" s="237"/>
      <c r="E79" s="238"/>
      <c r="F79" s="238"/>
      <c r="G79" s="238"/>
      <c r="H79" s="238"/>
      <c r="I79" s="221"/>
      <c r="J79" s="221"/>
      <c r="K79" s="221"/>
      <c r="L79" s="221"/>
      <c r="M79" s="221"/>
      <c r="N79" s="238"/>
      <c r="O79" s="238"/>
      <c r="P79" s="238"/>
      <c r="Q79" s="238"/>
      <c r="R79" s="221"/>
      <c r="S79" s="238"/>
      <c r="T79" s="238"/>
      <c r="U79" s="238"/>
      <c r="V79" s="238"/>
      <c r="W79" s="221"/>
      <c r="X79" s="238"/>
      <c r="Y79" s="238"/>
      <c r="Z79" s="238"/>
      <c r="AA79" s="238"/>
      <c r="AB79" s="221"/>
      <c r="AC79" s="238"/>
      <c r="AD79" s="238"/>
      <c r="AE79" s="238"/>
      <c r="AF79" s="238"/>
      <c r="AH79" s="238"/>
      <c r="AI79" s="238"/>
      <c r="AJ79" s="238"/>
      <c r="AK79" s="238"/>
      <c r="AM79" s="238"/>
      <c r="AN79" s="238"/>
      <c r="AO79" s="238"/>
      <c r="AP79" s="238"/>
      <c r="AQ79" s="221"/>
      <c r="AR79" s="238"/>
      <c r="AS79" s="238"/>
      <c r="AT79" s="238"/>
      <c r="AU79" s="238"/>
      <c r="AV79" s="221"/>
      <c r="AW79" s="238"/>
      <c r="AX79" s="238"/>
      <c r="AY79" s="238"/>
      <c r="AZ79" s="238"/>
      <c r="BA79" s="221"/>
      <c r="BB79" s="238"/>
      <c r="BC79" s="238"/>
      <c r="BD79" s="238"/>
      <c r="BE79" s="238"/>
      <c r="BG79" s="238"/>
      <c r="BH79" s="238"/>
      <c r="BI79" s="238"/>
      <c r="BJ79" s="238"/>
      <c r="BM79" s="238"/>
      <c r="BN79" s="238"/>
      <c r="BO79" s="238"/>
      <c r="BP79" s="238"/>
      <c r="BQ79" s="221"/>
      <c r="BR79" s="238"/>
      <c r="BS79" s="238"/>
      <c r="BT79" s="238"/>
      <c r="BU79" s="238"/>
      <c r="BV79" s="221"/>
      <c r="BW79" s="238"/>
      <c r="BX79" s="238"/>
      <c r="BY79" s="238"/>
      <c r="BZ79" s="238"/>
      <c r="CA79" s="221"/>
      <c r="CB79" s="238"/>
      <c r="CC79" s="238"/>
      <c r="CD79" s="238"/>
      <c r="CE79" s="238"/>
      <c r="CG79" s="238"/>
      <c r="CH79" s="238"/>
      <c r="CI79" s="238"/>
      <c r="CJ79" s="238"/>
      <c r="CL79" s="238"/>
      <c r="CM79" s="238"/>
      <c r="CN79" s="238"/>
      <c r="CO79" s="238"/>
      <c r="CQ79" s="238"/>
      <c r="CR79" s="238"/>
      <c r="CS79" s="238"/>
      <c r="CT79" s="238"/>
      <c r="CU79" s="221"/>
      <c r="CV79" s="238"/>
      <c r="CW79" s="238"/>
      <c r="CX79" s="238"/>
      <c r="CY79" s="238"/>
      <c r="CZ79" s="221"/>
      <c r="DA79" s="238"/>
      <c r="DB79" s="238"/>
      <c r="DC79" s="238"/>
      <c r="DD79" s="238"/>
      <c r="DF79" s="238"/>
      <c r="DG79" s="238"/>
      <c r="DH79" s="238"/>
      <c r="DI79" s="238"/>
      <c r="DK79" s="238"/>
      <c r="DL79" s="238"/>
      <c r="DM79" s="238"/>
      <c r="DN79" s="238"/>
    </row>
    <row r="80" spans="1:118" x14ac:dyDescent="0.3">
      <c r="A80" s="231" t="s">
        <v>955</v>
      </c>
      <c r="B80" s="231"/>
      <c r="D80" s="239"/>
      <c r="E80" s="231"/>
      <c r="F80" s="231"/>
      <c r="G80" s="231"/>
      <c r="H80" s="231"/>
      <c r="N80" s="232">
        <f t="shared" si="10"/>
        <v>8</v>
      </c>
      <c r="O80" s="232">
        <f>SUM(T80,Y80,AD80,AI80)</f>
        <v>0</v>
      </c>
      <c r="P80" s="236"/>
      <c r="Q80" s="232">
        <f t="shared" si="11"/>
        <v>0</v>
      </c>
      <c r="S80" s="232">
        <v>8</v>
      </c>
      <c r="T80" s="232"/>
      <c r="U80" s="236"/>
      <c r="V80" s="232"/>
      <c r="X80" s="232"/>
      <c r="Y80" s="232"/>
      <c r="Z80" s="236"/>
      <c r="AA80" s="232"/>
      <c r="AC80" s="232"/>
      <c r="AD80" s="232"/>
      <c r="AE80" s="236"/>
      <c r="AF80" s="232"/>
      <c r="AH80" s="232"/>
      <c r="AI80" s="232"/>
      <c r="AJ80" s="236"/>
      <c r="AK80" s="232"/>
      <c r="AM80" s="232">
        <f t="shared" ref="AM80:AM83" si="44">SUM(AR80,AW80,BB80,BG80)</f>
        <v>0</v>
      </c>
      <c r="AN80" s="232">
        <f>SUM(AS80,AX80,BC80,BH80)</f>
        <v>0</v>
      </c>
      <c r="AO80" s="236"/>
      <c r="AP80" s="232">
        <f t="shared" ref="AP80:AP83" si="45">SUM(AU80,AZ80,BE80,BJ80)</f>
        <v>0</v>
      </c>
      <c r="AQ80" s="208"/>
      <c r="AR80" s="232"/>
      <c r="AS80" s="232"/>
      <c r="AT80" s="236"/>
      <c r="AU80" s="232"/>
      <c r="AW80" s="232"/>
      <c r="AX80" s="232"/>
      <c r="AY80" s="236"/>
      <c r="AZ80" s="232"/>
      <c r="BB80" s="232"/>
      <c r="BC80" s="232"/>
      <c r="BD80" s="236"/>
      <c r="BE80" s="232"/>
      <c r="BG80" s="232"/>
      <c r="BH80" s="232"/>
      <c r="BI80" s="236"/>
      <c r="BJ80" s="232"/>
      <c r="BM80" s="232">
        <f t="shared" ref="BM80:BM83" si="46">SUM(BR80,BW80,CB80,CG80)</f>
        <v>0</v>
      </c>
      <c r="BN80" s="232">
        <f>SUM(BS80,BX80,CC80,CH80)</f>
        <v>0</v>
      </c>
      <c r="BO80" s="236"/>
      <c r="BP80" s="232">
        <f t="shared" ref="BP80:BP83" si="47">SUM(BU80,BZ80,CE80,CJ80)</f>
        <v>0</v>
      </c>
      <c r="BQ80" s="208"/>
      <c r="BR80" s="232"/>
      <c r="BS80" s="232"/>
      <c r="BT80" s="236"/>
      <c r="BU80" s="232"/>
      <c r="BW80" s="232"/>
      <c r="BX80" s="232"/>
      <c r="BY80" s="236"/>
      <c r="BZ80" s="232"/>
      <c r="CB80" s="232"/>
      <c r="CC80" s="232"/>
      <c r="CD80" s="236"/>
      <c r="CE80" s="232"/>
      <c r="CG80" s="232"/>
      <c r="CH80" s="232"/>
      <c r="CI80" s="236"/>
      <c r="CJ80" s="232"/>
      <c r="CL80" s="232">
        <f>SUM(CQ80,CV80,DA80,DF80)</f>
        <v>0</v>
      </c>
      <c r="CM80" s="232">
        <f>SUM(CR80,CW80,DB80,DG80)</f>
        <v>0</v>
      </c>
      <c r="CN80" s="236"/>
      <c r="CO80" s="232">
        <f>SUM(CT80,CY80,DD80,DI80)</f>
        <v>0</v>
      </c>
      <c r="CQ80" s="232"/>
      <c r="CR80" s="232"/>
      <c r="CS80" s="236"/>
      <c r="CT80" s="232"/>
      <c r="CV80" s="232"/>
      <c r="CW80" s="232"/>
      <c r="CX80" s="236"/>
      <c r="CY80" s="232"/>
      <c r="DA80" s="232"/>
      <c r="DB80" s="232"/>
      <c r="DC80" s="236"/>
      <c r="DD80" s="232"/>
      <c r="DF80" s="232"/>
      <c r="DG80" s="232"/>
      <c r="DH80" s="236"/>
      <c r="DI80" s="232"/>
      <c r="DK80" s="232">
        <f>SUM(N80,AM80,BM80,CL80)</f>
        <v>8</v>
      </c>
      <c r="DL80" s="232">
        <f>SUM(O80,AN80,BN80,CM80)</f>
        <v>0</v>
      </c>
      <c r="DM80" s="236"/>
      <c r="DN80" s="232">
        <f>SUM(Q80,AP80,BP80,CO80)</f>
        <v>0</v>
      </c>
    </row>
    <row r="81" spans="1:118" x14ac:dyDescent="0.3">
      <c r="A81" s="231" t="s">
        <v>985</v>
      </c>
      <c r="B81" s="231"/>
      <c r="D81" s="329"/>
      <c r="E81" s="231"/>
      <c r="F81" s="231"/>
      <c r="G81" s="231"/>
      <c r="H81" s="231"/>
      <c r="N81" s="232">
        <f t="shared" si="10"/>
        <v>8</v>
      </c>
      <c r="O81" s="232"/>
      <c r="P81" s="236"/>
      <c r="Q81" s="232"/>
      <c r="S81" s="232"/>
      <c r="T81" s="232"/>
      <c r="U81" s="236"/>
      <c r="V81" s="232"/>
      <c r="X81" s="232"/>
      <c r="Y81" s="232"/>
      <c r="Z81" s="236"/>
      <c r="AA81" s="232"/>
      <c r="AC81" s="232"/>
      <c r="AD81" s="232"/>
      <c r="AE81" s="236"/>
      <c r="AF81" s="232"/>
      <c r="AH81" s="232">
        <v>8</v>
      </c>
      <c r="AI81" s="232"/>
      <c r="AJ81" s="236"/>
      <c r="AK81" s="232"/>
      <c r="AM81" s="232"/>
      <c r="AN81" s="232"/>
      <c r="AO81" s="236"/>
      <c r="AP81" s="232"/>
      <c r="AQ81" s="208"/>
      <c r="AR81" s="232"/>
      <c r="AS81" s="232"/>
      <c r="AT81" s="236"/>
      <c r="AU81" s="232"/>
      <c r="AW81" s="232"/>
      <c r="AX81" s="232"/>
      <c r="AY81" s="236"/>
      <c r="AZ81" s="232"/>
      <c r="BB81" s="232"/>
      <c r="BC81" s="232"/>
      <c r="BD81" s="236"/>
      <c r="BE81" s="232"/>
      <c r="BG81" s="232"/>
      <c r="BH81" s="232"/>
      <c r="BI81" s="236"/>
      <c r="BJ81" s="232"/>
      <c r="BM81" s="232"/>
      <c r="BN81" s="232"/>
      <c r="BO81" s="236"/>
      <c r="BP81" s="232"/>
      <c r="BQ81" s="208"/>
      <c r="BR81" s="232"/>
      <c r="BS81" s="232"/>
      <c r="BT81" s="236"/>
      <c r="BU81" s="232"/>
      <c r="BW81" s="232"/>
      <c r="BX81" s="232"/>
      <c r="BY81" s="236"/>
      <c r="BZ81" s="232"/>
      <c r="CB81" s="232"/>
      <c r="CC81" s="232"/>
      <c r="CD81" s="236"/>
      <c r="CE81" s="232"/>
      <c r="CG81" s="232"/>
      <c r="CH81" s="232"/>
      <c r="CI81" s="236"/>
      <c r="CJ81" s="232"/>
      <c r="CL81" s="232"/>
      <c r="CM81" s="232"/>
      <c r="CN81" s="236"/>
      <c r="CO81" s="232"/>
      <c r="CQ81" s="232"/>
      <c r="CR81" s="232"/>
      <c r="CS81" s="236"/>
      <c r="CT81" s="232"/>
      <c r="CV81" s="232"/>
      <c r="CW81" s="232"/>
      <c r="CX81" s="236"/>
      <c r="CY81" s="232"/>
      <c r="DA81" s="232"/>
      <c r="DB81" s="232"/>
      <c r="DC81" s="236"/>
      <c r="DD81" s="232"/>
      <c r="DF81" s="232"/>
      <c r="DG81" s="232"/>
      <c r="DH81" s="236"/>
      <c r="DI81" s="232"/>
      <c r="DK81" s="232"/>
      <c r="DL81" s="232"/>
      <c r="DM81" s="236"/>
      <c r="DN81" s="232"/>
    </row>
    <row r="82" spans="1:118" x14ac:dyDescent="0.3">
      <c r="A82" s="231" t="s">
        <v>956</v>
      </c>
      <c r="B82" s="231"/>
      <c r="D82" s="239"/>
      <c r="E82" s="231"/>
      <c r="F82" s="231"/>
      <c r="G82" s="231"/>
      <c r="H82" s="231"/>
      <c r="N82" s="232">
        <f t="shared" ref="N82" si="48">SUM(S82,X82,AC82,AH82)</f>
        <v>0</v>
      </c>
      <c r="O82" s="232">
        <f t="shared" ref="O82:O83" si="49">SUM(T82,Y82,AD82,AI82)</f>
        <v>0</v>
      </c>
      <c r="P82" s="236"/>
      <c r="Q82" s="232">
        <f t="shared" ref="Q82:Q85" si="50">SUM(V82,AA82,AF82,AK82)</f>
        <v>0</v>
      </c>
      <c r="S82" s="232"/>
      <c r="T82" s="232"/>
      <c r="U82" s="236"/>
      <c r="V82" s="232"/>
      <c r="X82" s="232"/>
      <c r="Y82" s="232"/>
      <c r="Z82" s="236"/>
      <c r="AA82" s="232"/>
      <c r="AC82" s="232"/>
      <c r="AD82" s="232"/>
      <c r="AE82" s="236"/>
      <c r="AF82" s="232"/>
      <c r="AH82" s="232"/>
      <c r="AI82" s="232"/>
      <c r="AJ82" s="236"/>
      <c r="AK82" s="232"/>
      <c r="AM82" s="232">
        <f t="shared" si="44"/>
        <v>0</v>
      </c>
      <c r="AN82" s="232">
        <f t="shared" ref="AN82:AN83" si="51">SUM(AS82,AX82,BC82,BH82)</f>
        <v>0</v>
      </c>
      <c r="AO82" s="236"/>
      <c r="AP82" s="232">
        <f t="shared" si="45"/>
        <v>0</v>
      </c>
      <c r="AQ82" s="208"/>
      <c r="AR82" s="232"/>
      <c r="AS82" s="232"/>
      <c r="AT82" s="236"/>
      <c r="AU82" s="232"/>
      <c r="AW82" s="232"/>
      <c r="AX82" s="232"/>
      <c r="AY82" s="236"/>
      <c r="AZ82" s="232"/>
      <c r="BB82" s="232"/>
      <c r="BC82" s="232"/>
      <c r="BD82" s="236"/>
      <c r="BE82" s="232"/>
      <c r="BG82" s="232"/>
      <c r="BH82" s="232"/>
      <c r="BI82" s="236"/>
      <c r="BJ82" s="232"/>
      <c r="BM82" s="232">
        <f t="shared" si="46"/>
        <v>0</v>
      </c>
      <c r="BN82" s="232">
        <f t="shared" ref="BN82:BN83" si="52">SUM(BS82,BX82,CC82,CH82)</f>
        <v>0</v>
      </c>
      <c r="BO82" s="236"/>
      <c r="BP82" s="232">
        <f t="shared" si="47"/>
        <v>0</v>
      </c>
      <c r="BQ82" s="208"/>
      <c r="BR82" s="232"/>
      <c r="BS82" s="232"/>
      <c r="BT82" s="236"/>
      <c r="BU82" s="232"/>
      <c r="BW82" s="232"/>
      <c r="BX82" s="232"/>
      <c r="BY82" s="236"/>
      <c r="BZ82" s="232"/>
      <c r="CB82" s="232"/>
      <c r="CC82" s="232"/>
      <c r="CD82" s="236"/>
      <c r="CE82" s="232"/>
      <c r="CG82" s="232"/>
      <c r="CH82" s="232"/>
      <c r="CI82" s="236"/>
      <c r="CJ82" s="232"/>
      <c r="CL82" s="232">
        <f t="shared" ref="CL82:CL83" si="53">SUM(CQ82,CV82,DA82,DF82)</f>
        <v>0</v>
      </c>
      <c r="CM82" s="232">
        <f t="shared" ref="CM82:CM83" si="54">SUM(CR82,CW82,DB82,DG82)</f>
        <v>0</v>
      </c>
      <c r="CN82" s="236"/>
      <c r="CO82" s="232">
        <f t="shared" ref="CO82:CO83" si="55">SUM(CT82,CY82,DD82,DI82)</f>
        <v>0</v>
      </c>
      <c r="CQ82" s="232"/>
      <c r="CR82" s="232"/>
      <c r="CS82" s="236"/>
      <c r="CT82" s="232"/>
      <c r="CV82" s="232"/>
      <c r="CW82" s="232"/>
      <c r="CX82" s="236"/>
      <c r="CY82" s="232"/>
      <c r="DA82" s="232"/>
      <c r="DB82" s="232"/>
      <c r="DC82" s="236"/>
      <c r="DD82" s="232"/>
      <c r="DF82" s="232"/>
      <c r="DG82" s="232"/>
      <c r="DH82" s="236"/>
      <c r="DI82" s="232"/>
      <c r="DK82" s="232">
        <f t="shared" ref="DK82:DK83" si="56">SUM(N82,AM82,BM82,CL82)</f>
        <v>0</v>
      </c>
      <c r="DL82" s="232">
        <f t="shared" ref="DL82:DL83" si="57">SUM(O82,AN82,BN82,CM82)</f>
        <v>0</v>
      </c>
      <c r="DM82" s="236"/>
      <c r="DN82" s="232">
        <f t="shared" ref="DN82:DN83" si="58">SUM(Q82,AP82,BP82,CO82)</f>
        <v>0</v>
      </c>
    </row>
    <row r="83" spans="1:118" x14ac:dyDescent="0.3">
      <c r="A83" s="231" t="s">
        <v>957</v>
      </c>
      <c r="B83" s="231"/>
      <c r="D83" s="239"/>
      <c r="E83" s="231"/>
      <c r="F83" s="231"/>
      <c r="G83" s="231"/>
      <c r="H83" s="231"/>
      <c r="N83" s="232">
        <v>3</v>
      </c>
      <c r="O83" s="232">
        <f t="shared" si="49"/>
        <v>0</v>
      </c>
      <c r="P83" s="236"/>
      <c r="Q83" s="232">
        <f t="shared" si="50"/>
        <v>0</v>
      </c>
      <c r="S83" s="232"/>
      <c r="T83" s="232"/>
      <c r="U83" s="236"/>
      <c r="V83" s="232"/>
      <c r="X83" s="232"/>
      <c r="Y83" s="232"/>
      <c r="Z83" s="236"/>
      <c r="AA83" s="232"/>
      <c r="AC83" s="232"/>
      <c r="AD83" s="232"/>
      <c r="AE83" s="236"/>
      <c r="AF83" s="232"/>
      <c r="AH83" s="232"/>
      <c r="AI83" s="232"/>
      <c r="AJ83" s="236"/>
      <c r="AK83" s="232"/>
      <c r="AM83" s="232">
        <f t="shared" si="44"/>
        <v>0</v>
      </c>
      <c r="AN83" s="232">
        <f t="shared" si="51"/>
        <v>0</v>
      </c>
      <c r="AO83" s="236"/>
      <c r="AP83" s="232">
        <f t="shared" si="45"/>
        <v>0</v>
      </c>
      <c r="AQ83" s="208"/>
      <c r="AR83" s="232"/>
      <c r="AS83" s="232"/>
      <c r="AT83" s="236"/>
      <c r="AU83" s="232"/>
      <c r="AW83" s="232"/>
      <c r="AX83" s="232"/>
      <c r="AY83" s="236"/>
      <c r="AZ83" s="232"/>
      <c r="BB83" s="232"/>
      <c r="BC83" s="232"/>
      <c r="BD83" s="236"/>
      <c r="BE83" s="232"/>
      <c r="BG83" s="232"/>
      <c r="BH83" s="232"/>
      <c r="BI83" s="236"/>
      <c r="BJ83" s="232"/>
      <c r="BM83" s="232">
        <f t="shared" si="46"/>
        <v>0</v>
      </c>
      <c r="BN83" s="232">
        <f t="shared" si="52"/>
        <v>0</v>
      </c>
      <c r="BO83" s="236"/>
      <c r="BP83" s="232">
        <f t="shared" si="47"/>
        <v>0</v>
      </c>
      <c r="BQ83" s="208"/>
      <c r="BR83" s="232"/>
      <c r="BS83" s="232"/>
      <c r="BT83" s="236"/>
      <c r="BU83" s="232"/>
      <c r="BW83" s="232"/>
      <c r="BX83" s="232"/>
      <c r="BY83" s="236"/>
      <c r="BZ83" s="232"/>
      <c r="CB83" s="232"/>
      <c r="CC83" s="232"/>
      <c r="CD83" s="236"/>
      <c r="CE83" s="232"/>
      <c r="CG83" s="232"/>
      <c r="CH83" s="232"/>
      <c r="CI83" s="236"/>
      <c r="CJ83" s="232"/>
      <c r="CL83" s="232">
        <f t="shared" si="53"/>
        <v>0</v>
      </c>
      <c r="CM83" s="232">
        <f t="shared" si="54"/>
        <v>0</v>
      </c>
      <c r="CN83" s="236"/>
      <c r="CO83" s="232">
        <f t="shared" si="55"/>
        <v>0</v>
      </c>
      <c r="CQ83" s="232"/>
      <c r="CR83" s="232"/>
      <c r="CS83" s="236"/>
      <c r="CT83" s="232"/>
      <c r="CV83" s="232"/>
      <c r="CW83" s="232"/>
      <c r="CX83" s="236"/>
      <c r="CY83" s="232"/>
      <c r="DA83" s="232"/>
      <c r="DB83" s="232"/>
      <c r="DC83" s="236"/>
      <c r="DD83" s="232"/>
      <c r="DF83" s="232"/>
      <c r="DG83" s="232"/>
      <c r="DH83" s="236"/>
      <c r="DI83" s="232"/>
      <c r="DK83" s="232">
        <f t="shared" si="56"/>
        <v>3</v>
      </c>
      <c r="DL83" s="232">
        <f t="shared" si="57"/>
        <v>0</v>
      </c>
      <c r="DM83" s="236"/>
      <c r="DN83" s="232">
        <f t="shared" si="58"/>
        <v>0</v>
      </c>
    </row>
    <row r="84" spans="1:118" s="208" customFormat="1" x14ac:dyDescent="0.3">
      <c r="D84" s="218"/>
      <c r="N84" s="252"/>
      <c r="O84" s="252"/>
      <c r="P84" s="252"/>
      <c r="Q84" s="252"/>
      <c r="S84" s="252"/>
      <c r="T84" s="252"/>
      <c r="U84" s="252"/>
      <c r="V84" s="252"/>
      <c r="X84" s="252"/>
      <c r="Y84" s="252"/>
      <c r="Z84" s="252"/>
      <c r="AA84" s="252"/>
      <c r="AC84" s="252"/>
      <c r="AD84" s="252"/>
      <c r="AE84" s="252"/>
      <c r="AF84" s="252"/>
      <c r="AH84" s="252"/>
      <c r="AI84" s="252"/>
      <c r="AJ84" s="252"/>
      <c r="AK84" s="252"/>
      <c r="AM84" s="252"/>
      <c r="AN84" s="252"/>
      <c r="AO84" s="252"/>
      <c r="AP84" s="252"/>
      <c r="AQ84" s="252"/>
      <c r="AR84" s="252"/>
      <c r="AS84" s="252"/>
      <c r="AT84" s="252"/>
      <c r="AU84" s="252"/>
      <c r="AW84" s="252"/>
      <c r="AX84" s="252"/>
      <c r="AY84" s="252"/>
      <c r="AZ84" s="252"/>
      <c r="BB84" s="252"/>
      <c r="BC84" s="252"/>
      <c r="BD84" s="252"/>
      <c r="BE84" s="252"/>
      <c r="BG84" s="252"/>
      <c r="BH84" s="252"/>
      <c r="BI84" s="252"/>
      <c r="BJ84" s="252"/>
      <c r="BM84" s="252"/>
      <c r="BN84" s="252"/>
      <c r="BO84" s="252"/>
      <c r="BP84" s="252"/>
      <c r="BQ84" s="252"/>
      <c r="BR84" s="252"/>
      <c r="BS84" s="252"/>
      <c r="BT84" s="252"/>
      <c r="BU84" s="252"/>
      <c r="BW84" s="252"/>
      <c r="BX84" s="252"/>
      <c r="BY84" s="252"/>
      <c r="BZ84" s="252"/>
      <c r="CB84" s="252"/>
      <c r="CC84" s="252"/>
      <c r="CD84" s="252"/>
      <c r="CE84" s="252"/>
      <c r="CG84" s="252"/>
      <c r="CH84" s="252"/>
      <c r="CI84" s="252"/>
      <c r="CJ84" s="252"/>
      <c r="CL84" s="252"/>
      <c r="CM84" s="252"/>
      <c r="CN84" s="252"/>
      <c r="CO84" s="252"/>
      <c r="CQ84" s="252"/>
      <c r="CR84" s="252"/>
      <c r="CS84" s="252"/>
      <c r="CT84" s="252"/>
      <c r="CV84" s="252"/>
      <c r="CW84" s="252"/>
      <c r="CX84" s="252"/>
      <c r="CY84" s="252"/>
      <c r="DA84" s="252"/>
      <c r="DB84" s="252"/>
      <c r="DC84" s="252"/>
      <c r="DD84" s="252"/>
      <c r="DF84" s="252"/>
      <c r="DG84" s="252"/>
      <c r="DH84" s="252"/>
      <c r="DI84" s="252"/>
      <c r="DK84" s="252"/>
      <c r="DL84" s="252"/>
      <c r="DM84" s="252"/>
      <c r="DN84" s="252"/>
    </row>
    <row r="85" spans="1:118" s="211" customFormat="1" x14ac:dyDescent="0.3">
      <c r="A85" s="306" t="s">
        <v>146</v>
      </c>
      <c r="B85" s="307"/>
      <c r="C85" s="217"/>
      <c r="D85" s="308"/>
      <c r="E85" s="307"/>
      <c r="F85" s="307"/>
      <c r="G85" s="307"/>
      <c r="H85" s="307"/>
      <c r="I85" s="217"/>
      <c r="J85" s="217"/>
      <c r="K85" s="217"/>
      <c r="L85" s="217"/>
      <c r="M85" s="217"/>
      <c r="N85" s="309">
        <f>SUM(N17:N84)</f>
        <v>215</v>
      </c>
      <c r="O85" s="310">
        <f>SUM(O17:O84)</f>
        <v>1088</v>
      </c>
      <c r="P85" s="310">
        <f>SUM(P17:P84)</f>
        <v>7</v>
      </c>
      <c r="Q85" s="232">
        <f t="shared" si="50"/>
        <v>0</v>
      </c>
      <c r="R85" s="217"/>
      <c r="S85" s="311">
        <f>SUM(S17:S84)</f>
        <v>78</v>
      </c>
      <c r="T85" s="310">
        <f>SUM(T17:T84)</f>
        <v>320</v>
      </c>
      <c r="U85" s="310">
        <f>SUM(U17:U84)</f>
        <v>0</v>
      </c>
      <c r="V85" s="310">
        <f>SUM(V17:V84)</f>
        <v>0</v>
      </c>
      <c r="W85" s="217"/>
      <c r="X85" s="311">
        <f>SUM(X17:X84)</f>
        <v>63</v>
      </c>
      <c r="Y85" s="310">
        <f>SUM(Y17:Y84)</f>
        <v>320</v>
      </c>
      <c r="Z85" s="310">
        <f>SUM(Z17:Z84)</f>
        <v>0</v>
      </c>
      <c r="AA85" s="310">
        <f>SUM(AA17:AA84)</f>
        <v>0</v>
      </c>
      <c r="AB85" s="217"/>
      <c r="AC85" s="311">
        <f>SUM(AC17:AC84)</f>
        <v>63</v>
      </c>
      <c r="AD85" s="310">
        <f>SUM(AD17:AD84)</f>
        <v>288</v>
      </c>
      <c r="AE85" s="310">
        <f>SUM(AE17:AE84)</f>
        <v>5</v>
      </c>
      <c r="AF85" s="310">
        <f>SUM(AF17:AF84)</f>
        <v>0</v>
      </c>
      <c r="AG85" s="210"/>
      <c r="AH85" s="311">
        <f>SUM(AH17:AH84)</f>
        <v>8</v>
      </c>
      <c r="AI85" s="310">
        <f>SUM(AI17:AI84)</f>
        <v>160</v>
      </c>
      <c r="AJ85" s="310">
        <f>SUM(AJ17:AJ84)</f>
        <v>2</v>
      </c>
      <c r="AK85" s="310">
        <f>SUM(AK17:AK84)</f>
        <v>0</v>
      </c>
      <c r="AL85" s="210"/>
      <c r="AM85" s="310">
        <f>SUM(AM17:AM84)</f>
        <v>0</v>
      </c>
      <c r="AN85" s="310">
        <f>SUM(AN17:AN84)</f>
        <v>0</v>
      </c>
      <c r="AO85" s="310">
        <f>SUM(AO17:AO84)</f>
        <v>0</v>
      </c>
      <c r="AP85" s="310">
        <f t="shared" ref="AP85" si="59">SUM(AU85,AZ85,BE85,BJ85)</f>
        <v>0</v>
      </c>
      <c r="AQ85" s="312"/>
      <c r="AR85" s="311">
        <f>SUM(AR17:AR84)</f>
        <v>0</v>
      </c>
      <c r="AS85" s="310">
        <f>SUM(AS17:AS84)</f>
        <v>0</v>
      </c>
      <c r="AT85" s="310">
        <f>SUM(AT17:AT84)</f>
        <v>0</v>
      </c>
      <c r="AU85" s="310">
        <f>SUM(AU17:AU84)</f>
        <v>0</v>
      </c>
      <c r="AV85" s="217"/>
      <c r="AW85" s="311">
        <f>SUM(AW17:AW84)</f>
        <v>0</v>
      </c>
      <c r="AX85" s="310">
        <f>SUM(AX17:AX84)</f>
        <v>0</v>
      </c>
      <c r="AY85" s="310">
        <f>SUM(AY17:AY84)</f>
        <v>0</v>
      </c>
      <c r="AZ85" s="310">
        <f>SUM(AZ17:AZ84)</f>
        <v>0</v>
      </c>
      <c r="BA85" s="217"/>
      <c r="BB85" s="311">
        <f>SUM(BB17:BB84)</f>
        <v>0</v>
      </c>
      <c r="BC85" s="310">
        <f>SUM(BC17:BC84)</f>
        <v>0</v>
      </c>
      <c r="BD85" s="310">
        <f>SUM(BD17:BD84)</f>
        <v>0</v>
      </c>
      <c r="BE85" s="310">
        <f>SUM(BE17:BE84)</f>
        <v>0</v>
      </c>
      <c r="BF85" s="210"/>
      <c r="BG85" s="311">
        <f>SUM(BG17:BG84)</f>
        <v>0</v>
      </c>
      <c r="BH85" s="310">
        <f>SUM(BH17:BH84)</f>
        <v>0</v>
      </c>
      <c r="BI85" s="310">
        <f>SUM(BI17:BI84)</f>
        <v>0</v>
      </c>
      <c r="BJ85" s="310">
        <f>SUM(BJ17:BJ84)</f>
        <v>0</v>
      </c>
      <c r="BK85" s="210"/>
      <c r="BL85" s="210"/>
      <c r="BM85" s="310">
        <f>SUM(BM17:BM84)</f>
        <v>0</v>
      </c>
      <c r="BN85" s="310">
        <f>SUM(BN17:BN84)</f>
        <v>0</v>
      </c>
      <c r="BO85" s="310">
        <f>SUM(BO17:BO84)</f>
        <v>0</v>
      </c>
      <c r="BP85" s="310">
        <f t="shared" ref="BP85" si="60">SUM(BU85,BZ85,CE85,CJ85)</f>
        <v>0</v>
      </c>
      <c r="BQ85" s="312"/>
      <c r="BR85" s="311">
        <f>SUM(BR17:BR84)</f>
        <v>0</v>
      </c>
      <c r="BS85" s="310">
        <f>SUM(BS17:BS84)</f>
        <v>0</v>
      </c>
      <c r="BT85" s="310">
        <f>SUM(BT17:BT84)</f>
        <v>0</v>
      </c>
      <c r="BU85" s="310">
        <f>SUM(BU17:BU84)</f>
        <v>0</v>
      </c>
      <c r="BV85" s="217"/>
      <c r="BW85" s="311">
        <f>SUM(BW17:BW84)</f>
        <v>0</v>
      </c>
      <c r="BX85" s="310">
        <f>SUM(BX17:BX84)</f>
        <v>0</v>
      </c>
      <c r="BY85" s="310">
        <f>SUM(BY17:BY84)</f>
        <v>0</v>
      </c>
      <c r="BZ85" s="310">
        <f>SUM(BZ17:BZ84)</f>
        <v>0</v>
      </c>
      <c r="CA85" s="217"/>
      <c r="CB85" s="311">
        <f>SUM(CB17:CB84)</f>
        <v>0</v>
      </c>
      <c r="CC85" s="310">
        <f>SUM(CC17:CC84)</f>
        <v>0</v>
      </c>
      <c r="CD85" s="310">
        <f>SUM(CD17:CD84)</f>
        <v>0</v>
      </c>
      <c r="CE85" s="310">
        <f>SUM(CE17:CE84)</f>
        <v>0</v>
      </c>
      <c r="CF85" s="210"/>
      <c r="CG85" s="311">
        <f>SUM(CG17:CG84)</f>
        <v>0</v>
      </c>
      <c r="CH85" s="310">
        <f>SUM(CH17:CH84)</f>
        <v>0</v>
      </c>
      <c r="CI85" s="310">
        <f>SUM(CI17:CI84)</f>
        <v>0</v>
      </c>
      <c r="CJ85" s="310">
        <f>SUM(CJ17:CJ84)</f>
        <v>0</v>
      </c>
      <c r="CK85" s="210"/>
      <c r="CL85" s="310">
        <f>SUM(CL17:CL84)</f>
        <v>0</v>
      </c>
      <c r="CM85" s="310">
        <f>SUM(CM17:CM84)</f>
        <v>0</v>
      </c>
      <c r="CN85" s="310">
        <f>SUM(CN17:CN84)</f>
        <v>0</v>
      </c>
      <c r="CO85" s="310">
        <f t="shared" ref="CO85" si="61">SUM(CT85,CY85,DD85,DI85)</f>
        <v>0</v>
      </c>
      <c r="CQ85" s="311">
        <f>SUM(CQ17:CQ84)</f>
        <v>0</v>
      </c>
      <c r="CR85" s="310">
        <f>SUM(CR17:CR84)</f>
        <v>0</v>
      </c>
      <c r="CS85" s="310">
        <f>SUM(CS17:CS84)</f>
        <v>0</v>
      </c>
      <c r="CT85" s="310">
        <f>SUM(CT17:CT84)</f>
        <v>0</v>
      </c>
      <c r="CU85" s="217"/>
      <c r="CV85" s="311">
        <f>SUM(CV17:CV84)</f>
        <v>0</v>
      </c>
      <c r="CW85" s="310">
        <f>SUM(CW17:CW84)</f>
        <v>0</v>
      </c>
      <c r="CX85" s="310">
        <f>SUM(CX17:CX84)</f>
        <v>0</v>
      </c>
      <c r="CY85" s="310">
        <f>SUM(CY17:CY84)</f>
        <v>0</v>
      </c>
      <c r="CZ85" s="217"/>
      <c r="DA85" s="311">
        <f>SUM(DA17:DA84)</f>
        <v>0</v>
      </c>
      <c r="DB85" s="310">
        <f>SUM(DB17:DB84)</f>
        <v>0</v>
      </c>
      <c r="DC85" s="310">
        <f>SUM(DC17:DC84)</f>
        <v>0</v>
      </c>
      <c r="DD85" s="310">
        <f>SUM(DD17:DD84)</f>
        <v>0</v>
      </c>
      <c r="DE85" s="210"/>
      <c r="DF85" s="311">
        <f>SUM(DF17:DF84)</f>
        <v>0</v>
      </c>
      <c r="DG85" s="310">
        <f>SUM(DG17:DG84)</f>
        <v>0</v>
      </c>
      <c r="DH85" s="310">
        <f>SUM(DH17:DH84)</f>
        <v>0</v>
      </c>
      <c r="DI85" s="310">
        <f>SUM(DI17:DI84)</f>
        <v>0</v>
      </c>
      <c r="DJ85" s="210"/>
      <c r="DK85" s="310">
        <f>SUM(DK17:DK84)</f>
        <v>207</v>
      </c>
      <c r="DL85" s="310">
        <f>SUM(DL17:DL84)</f>
        <v>1088</v>
      </c>
      <c r="DM85" s="310">
        <f>SUM(DM17:DM84)</f>
        <v>7</v>
      </c>
      <c r="DN85" s="310">
        <f>SUM(DN17:DN83)</f>
        <v>0</v>
      </c>
    </row>
    <row r="87" spans="1:118" x14ac:dyDescent="0.3">
      <c r="A87" s="313" t="s">
        <v>147</v>
      </c>
      <c r="B87" s="307"/>
      <c r="N87" s="364" t="s">
        <v>182</v>
      </c>
      <c r="O87" s="365"/>
      <c r="P87" s="366"/>
      <c r="Q87" s="310">
        <f>SUM(N85:Q85)</f>
        <v>1310</v>
      </c>
      <c r="S87" s="364" t="s">
        <v>181</v>
      </c>
      <c r="T87" s="365"/>
      <c r="U87" s="366"/>
      <c r="V87" s="310">
        <f>SUM(S85:V85)</f>
        <v>398</v>
      </c>
      <c r="X87" s="364" t="s">
        <v>181</v>
      </c>
      <c r="Y87" s="365"/>
      <c r="Z87" s="366"/>
      <c r="AA87" s="310">
        <f>SUM(X85:AA85)</f>
        <v>383</v>
      </c>
      <c r="AC87" s="364" t="s">
        <v>181</v>
      </c>
      <c r="AD87" s="365"/>
      <c r="AE87" s="366"/>
      <c r="AF87" s="310">
        <f>SUM(AC85:AF85)</f>
        <v>356</v>
      </c>
      <c r="AH87" s="364" t="s">
        <v>181</v>
      </c>
      <c r="AI87" s="365"/>
      <c r="AJ87" s="366"/>
      <c r="AK87" s="310">
        <f>SUM(AH85:AK85)</f>
        <v>170</v>
      </c>
      <c r="AM87" s="364" t="s">
        <v>182</v>
      </c>
      <c r="AN87" s="365"/>
      <c r="AO87" s="366"/>
      <c r="AP87" s="310">
        <f>SUM(AM85:AP85)</f>
        <v>0</v>
      </c>
      <c r="AQ87" s="312"/>
      <c r="AR87" s="364" t="s">
        <v>181</v>
      </c>
      <c r="AS87" s="365"/>
      <c r="AT87" s="366"/>
      <c r="AU87" s="310">
        <f>+AR85+AS85+AT85+AU85</f>
        <v>0</v>
      </c>
      <c r="AW87" s="364" t="s">
        <v>181</v>
      </c>
      <c r="AX87" s="365"/>
      <c r="AY87" s="366"/>
      <c r="AZ87" s="310">
        <f>+AW85+AX85+AY85+AZ85</f>
        <v>0</v>
      </c>
      <c r="BB87" s="364" t="s">
        <v>181</v>
      </c>
      <c r="BC87" s="365"/>
      <c r="BD87" s="366"/>
      <c r="BE87" s="310">
        <f>+BB85+BC85+BD85+BE85</f>
        <v>0</v>
      </c>
      <c r="BG87" s="364" t="s">
        <v>181</v>
      </c>
      <c r="BH87" s="365"/>
      <c r="BI87" s="366"/>
      <c r="BJ87" s="310">
        <f>+BG85+BH85+BI85+BJ85</f>
        <v>0</v>
      </c>
      <c r="BM87" s="364" t="s">
        <v>182</v>
      </c>
      <c r="BN87" s="365"/>
      <c r="BO87" s="366"/>
      <c r="BP87" s="310">
        <f>SUM(BM85:BP85)</f>
        <v>0</v>
      </c>
      <c r="BQ87" s="312"/>
      <c r="BR87" s="364" t="s">
        <v>181</v>
      </c>
      <c r="BS87" s="365"/>
      <c r="BT87" s="366"/>
      <c r="BU87" s="310">
        <f>SUM(BR85:BU85)</f>
        <v>0</v>
      </c>
      <c r="BW87" s="364" t="s">
        <v>181</v>
      </c>
      <c r="BX87" s="365"/>
      <c r="BY87" s="366"/>
      <c r="BZ87" s="310">
        <f>SUM(BW85:BZ85)</f>
        <v>0</v>
      </c>
      <c r="CB87" s="364" t="s">
        <v>181</v>
      </c>
      <c r="CC87" s="365"/>
      <c r="CD87" s="366"/>
      <c r="CE87" s="310">
        <f>SUM(CB85:CE85)</f>
        <v>0</v>
      </c>
      <c r="CG87" s="364" t="s">
        <v>181</v>
      </c>
      <c r="CH87" s="365"/>
      <c r="CI87" s="366"/>
      <c r="CJ87" s="310">
        <f>SUM(CG85:CJ85)</f>
        <v>0</v>
      </c>
      <c r="CL87" s="364" t="s">
        <v>183</v>
      </c>
      <c r="CM87" s="365"/>
      <c r="CN87" s="366"/>
      <c r="CO87" s="310">
        <f>SUM(CL85:CO85)</f>
        <v>0</v>
      </c>
      <c r="CQ87" s="364" t="s">
        <v>181</v>
      </c>
      <c r="CR87" s="365"/>
      <c r="CS87" s="366"/>
      <c r="CT87" s="310">
        <f>SUM(CQ85:CT85)</f>
        <v>0</v>
      </c>
      <c r="CV87" s="364" t="s">
        <v>181</v>
      </c>
      <c r="CW87" s="365"/>
      <c r="CX87" s="366"/>
      <c r="CY87" s="310">
        <f>SUM(CV85:CY85)</f>
        <v>0</v>
      </c>
      <c r="DA87" s="364" t="s">
        <v>181</v>
      </c>
      <c r="DB87" s="365"/>
      <c r="DC87" s="366"/>
      <c r="DD87" s="310">
        <f>SUM(DA85:DD85)</f>
        <v>0</v>
      </c>
      <c r="DF87" s="364" t="s">
        <v>181</v>
      </c>
      <c r="DG87" s="365"/>
      <c r="DH87" s="366"/>
      <c r="DI87" s="310">
        <f>SUM(DF85:DI85)</f>
        <v>0</v>
      </c>
      <c r="DK87" s="364" t="s">
        <v>183</v>
      </c>
      <c r="DL87" s="365"/>
      <c r="DM87" s="366"/>
      <c r="DN87" s="310">
        <f>SUM(DK85:DN85)</f>
        <v>1302</v>
      </c>
    </row>
    <row r="90" spans="1:118" x14ac:dyDescent="0.3">
      <c r="A90" s="211" t="s">
        <v>24</v>
      </c>
      <c r="B90" s="211"/>
      <c r="D90" s="393" t="str">
        <f>Examenprogramma!$B$34</f>
        <v>11 juli 2019</v>
      </c>
      <c r="E90" s="393"/>
      <c r="F90" s="393"/>
      <c r="G90" s="393"/>
      <c r="H90" s="393"/>
      <c r="N90" s="208"/>
      <c r="O90" s="208"/>
      <c r="P90" s="208"/>
      <c r="Q90" s="208"/>
      <c r="S90" s="208"/>
      <c r="T90" s="208"/>
      <c r="U90" s="208"/>
      <c r="V90" s="208"/>
      <c r="X90" s="208"/>
      <c r="Y90" s="208"/>
      <c r="Z90" s="208"/>
      <c r="AA90" s="208"/>
      <c r="AR90" s="208"/>
      <c r="AS90" s="208"/>
      <c r="AT90" s="208"/>
      <c r="AU90" s="208"/>
      <c r="AW90" s="208"/>
      <c r="AX90" s="208"/>
      <c r="AY90" s="208"/>
      <c r="AZ90" s="208"/>
      <c r="BR90" s="208"/>
      <c r="BS90" s="208"/>
      <c r="BT90" s="208"/>
      <c r="BU90" s="208"/>
      <c r="BW90" s="208"/>
      <c r="BX90" s="208"/>
      <c r="BY90" s="208"/>
      <c r="BZ90" s="208"/>
      <c r="CQ90" s="208"/>
      <c r="CR90" s="208"/>
      <c r="CS90" s="208"/>
      <c r="CT90" s="208"/>
      <c r="CV90" s="208"/>
      <c r="CW90" s="208"/>
      <c r="CX90" s="208"/>
      <c r="CY90" s="208"/>
    </row>
    <row r="91" spans="1:118" x14ac:dyDescent="0.3">
      <c r="A91" s="211" t="s">
        <v>25</v>
      </c>
      <c r="B91" s="211"/>
      <c r="D91" s="394" t="str">
        <f>Examenprogramma!$B$35</f>
        <v>Maasland</v>
      </c>
      <c r="E91" s="394"/>
      <c r="F91" s="394"/>
      <c r="G91" s="394"/>
      <c r="H91" s="394"/>
      <c r="N91" s="208"/>
      <c r="O91" s="208"/>
      <c r="P91" s="208"/>
      <c r="Q91" s="208"/>
      <c r="S91" s="208"/>
      <c r="T91" s="208"/>
      <c r="U91" s="208"/>
      <c r="V91" s="208"/>
      <c r="X91" s="208"/>
      <c r="Y91" s="208"/>
      <c r="Z91" s="208"/>
      <c r="AA91" s="208"/>
      <c r="AR91" s="208"/>
      <c r="AS91" s="208"/>
      <c r="AT91" s="208"/>
      <c r="AU91" s="208"/>
      <c r="AW91" s="208"/>
      <c r="AX91" s="208"/>
      <c r="AY91" s="208"/>
      <c r="AZ91" s="208"/>
      <c r="BR91" s="208"/>
      <c r="BS91" s="208"/>
      <c r="BT91" s="208"/>
      <c r="BU91" s="208"/>
      <c r="BW91" s="208"/>
      <c r="BX91" s="208"/>
      <c r="BY91" s="208"/>
      <c r="BZ91" s="208"/>
      <c r="CQ91" s="208"/>
      <c r="CR91" s="208"/>
      <c r="CS91" s="208"/>
      <c r="CT91" s="208"/>
      <c r="CV91" s="208"/>
      <c r="CW91" s="208"/>
      <c r="CX91" s="208"/>
      <c r="CY91" s="208"/>
    </row>
    <row r="92" spans="1:118" x14ac:dyDescent="0.3">
      <c r="A92" s="211" t="s">
        <v>21</v>
      </c>
      <c r="B92" s="211"/>
      <c r="D92" s="391" t="str">
        <f>Examenprogramma!$B$36</f>
        <v>A. Reijm</v>
      </c>
      <c r="E92" s="391"/>
      <c r="F92" s="391"/>
      <c r="G92" s="391"/>
      <c r="H92" s="391"/>
      <c r="N92" s="208"/>
      <c r="O92" s="208"/>
      <c r="P92" s="208"/>
      <c r="Q92" s="208"/>
      <c r="S92" s="208"/>
      <c r="T92" s="208"/>
      <c r="U92" s="208"/>
      <c r="V92" s="208"/>
      <c r="X92" s="208"/>
      <c r="Y92" s="208"/>
      <c r="Z92" s="208"/>
      <c r="AA92" s="208"/>
      <c r="AR92" s="208"/>
      <c r="AS92" s="208"/>
      <c r="AT92" s="208"/>
      <c r="AU92" s="208"/>
      <c r="AW92" s="208"/>
      <c r="AX92" s="208"/>
      <c r="AY92" s="208"/>
      <c r="AZ92" s="208"/>
      <c r="BR92" s="208"/>
      <c r="BS92" s="208"/>
      <c r="BT92" s="208"/>
      <c r="BU92" s="208"/>
      <c r="BW92" s="208"/>
      <c r="BX92" s="208"/>
      <c r="BY92" s="208"/>
      <c r="BZ92" s="208"/>
      <c r="CQ92" s="208"/>
      <c r="CR92" s="208"/>
      <c r="CS92" s="208"/>
      <c r="CT92" s="208"/>
      <c r="CV92" s="208"/>
      <c r="CW92" s="208"/>
      <c r="CX92" s="208"/>
      <c r="CY92" s="208"/>
    </row>
    <row r="106" spans="4:4" x14ac:dyDescent="0.3">
      <c r="D106" s="240"/>
    </row>
  </sheetData>
  <mergeCells count="145">
    <mergeCell ref="CL12:CN12"/>
    <mergeCell ref="CL13:CL14"/>
    <mergeCell ref="CM13:CM14"/>
    <mergeCell ref="CN13:CN14"/>
    <mergeCell ref="AM13:AM14"/>
    <mergeCell ref="AN13:AN14"/>
    <mergeCell ref="D90:H90"/>
    <mergeCell ref="D91:H91"/>
    <mergeCell ref="D92:H92"/>
    <mergeCell ref="BM12:BO12"/>
    <mergeCell ref="AM12:AO12"/>
    <mergeCell ref="AH12:AJ12"/>
    <mergeCell ref="AC12:AE12"/>
    <mergeCell ref="AE13:AE14"/>
    <mergeCell ref="AJ13:AJ14"/>
    <mergeCell ref="AO13:AO14"/>
    <mergeCell ref="BO13:BO14"/>
    <mergeCell ref="BM13:BM14"/>
    <mergeCell ref="BN13:BN14"/>
    <mergeCell ref="AR12:AT12"/>
    <mergeCell ref="AW12:AY12"/>
    <mergeCell ref="AP13:AP14"/>
    <mergeCell ref="N12:P12"/>
    <mergeCell ref="N13:N14"/>
    <mergeCell ref="BG12:BI12"/>
    <mergeCell ref="BG13:BG14"/>
    <mergeCell ref="BH13:BH14"/>
    <mergeCell ref="AU13:AU14"/>
    <mergeCell ref="AW13:AW14"/>
    <mergeCell ref="CO13:CO14"/>
    <mergeCell ref="AK13:AK14"/>
    <mergeCell ref="AC13:AC14"/>
    <mergeCell ref="AD13:AD14"/>
    <mergeCell ref="AF13:AF14"/>
    <mergeCell ref="BP13:BP14"/>
    <mergeCell ref="AI13:AI14"/>
    <mergeCell ref="BI13:BI14"/>
    <mergeCell ref="BJ13:BJ14"/>
    <mergeCell ref="CG13:CG14"/>
    <mergeCell ref="CH13:CH14"/>
    <mergeCell ref="CI13:CI14"/>
    <mergeCell ref="CJ13:CJ14"/>
    <mergeCell ref="CE13:CE14"/>
    <mergeCell ref="AR13:AR14"/>
    <mergeCell ref="AS13:AS14"/>
    <mergeCell ref="AT13:AT14"/>
    <mergeCell ref="AX13:AX14"/>
    <mergeCell ref="AY13:AY14"/>
    <mergeCell ref="AZ13:AZ14"/>
    <mergeCell ref="BB13:BB14"/>
    <mergeCell ref="BC13:BC14"/>
    <mergeCell ref="BD13:BD14"/>
    <mergeCell ref="BE13:BE14"/>
    <mergeCell ref="A13:A14"/>
    <mergeCell ref="AH13:AH14"/>
    <mergeCell ref="U13:U14"/>
    <mergeCell ref="V13:V14"/>
    <mergeCell ref="X12:Z12"/>
    <mergeCell ref="X13:X14"/>
    <mergeCell ref="Y13:Y14"/>
    <mergeCell ref="Z13:Z14"/>
    <mergeCell ref="AA13:AA14"/>
    <mergeCell ref="E12:E14"/>
    <mergeCell ref="F12:F14"/>
    <mergeCell ref="G12:G14"/>
    <mergeCell ref="H12:H14"/>
    <mergeCell ref="O13:O14"/>
    <mergeCell ref="P13:P14"/>
    <mergeCell ref="Q13:Q14"/>
    <mergeCell ref="S12:U12"/>
    <mergeCell ref="S13:S14"/>
    <mergeCell ref="T13:T14"/>
    <mergeCell ref="D12:D14"/>
    <mergeCell ref="DG13:DG14"/>
    <mergeCell ref="DH13:DH14"/>
    <mergeCell ref="DI13:DI14"/>
    <mergeCell ref="DK13:DK14"/>
    <mergeCell ref="DL13:DL14"/>
    <mergeCell ref="DM13:DM14"/>
    <mergeCell ref="D10:G10"/>
    <mergeCell ref="D11:G11"/>
    <mergeCell ref="BR12:BT12"/>
    <mergeCell ref="BW12:BY12"/>
    <mergeCell ref="CB12:CD12"/>
    <mergeCell ref="CG12:CI12"/>
    <mergeCell ref="BR13:BR14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CX13:CX14"/>
    <mergeCell ref="CY13:CY14"/>
    <mergeCell ref="DA13:DA14"/>
    <mergeCell ref="DB13:DB14"/>
    <mergeCell ref="DC13:DC14"/>
    <mergeCell ref="DD13:DD14"/>
    <mergeCell ref="DF13:DF14"/>
    <mergeCell ref="CL87:CN87"/>
    <mergeCell ref="B12:B14"/>
    <mergeCell ref="BM87:BO87"/>
    <mergeCell ref="BR87:BT87"/>
    <mergeCell ref="BW87:BY87"/>
    <mergeCell ref="CB87:CD87"/>
    <mergeCell ref="CG87:CI87"/>
    <mergeCell ref="AM87:AO87"/>
    <mergeCell ref="AR87:AT87"/>
    <mergeCell ref="AW87:AY87"/>
    <mergeCell ref="BB87:BD87"/>
    <mergeCell ref="BG87:BI87"/>
    <mergeCell ref="N87:P87"/>
    <mergeCell ref="S87:U87"/>
    <mergeCell ref="X87:Z87"/>
    <mergeCell ref="AC87:AE87"/>
    <mergeCell ref="AH87:AJ87"/>
    <mergeCell ref="BB12:BD12"/>
    <mergeCell ref="D7:G7"/>
    <mergeCell ref="D8:G8"/>
    <mergeCell ref="D9:G9"/>
    <mergeCell ref="D3:G3"/>
    <mergeCell ref="D4:G4"/>
    <mergeCell ref="D5:G5"/>
    <mergeCell ref="D6:G6"/>
    <mergeCell ref="DN13:DN14"/>
    <mergeCell ref="CQ87:CS87"/>
    <mergeCell ref="CV87:CX87"/>
    <mergeCell ref="DA87:DC87"/>
    <mergeCell ref="DF87:DH87"/>
    <mergeCell ref="DK87:DM87"/>
    <mergeCell ref="CQ12:CS12"/>
    <mergeCell ref="CV12:CX12"/>
    <mergeCell ref="DA12:DC12"/>
    <mergeCell ref="DF12:DH12"/>
    <mergeCell ref="DK12:DM12"/>
    <mergeCell ref="CQ13:CQ14"/>
    <mergeCell ref="CR13:CR14"/>
    <mergeCell ref="CS13:CS14"/>
    <mergeCell ref="CT13:CT14"/>
    <mergeCell ref="CV13:CV14"/>
    <mergeCell ref="CW13:CW14"/>
  </mergeCell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9" r:id="rId4" display="Beroepsgericht vak 1" xr:uid="{00000000-0004-0000-0100-000003000000}"/>
    <hyperlink ref="A47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9" zoomScale="70" zoomScaleNormal="70" workbookViewId="0">
      <selection activeCell="E38" sqref="E38"/>
    </sheetView>
  </sheetViews>
  <sheetFormatPr defaultColWidth="8.88671875" defaultRowHeight="14.4" x14ac:dyDescent="0.3"/>
  <cols>
    <col min="1" max="2" width="32.6640625" style="320" customWidth="1"/>
    <col min="3" max="3" width="41.3320312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00" t="s">
        <v>149</v>
      </c>
      <c r="B1" s="400"/>
      <c r="C1" s="400"/>
      <c r="D1" s="400"/>
      <c r="E1" s="400"/>
      <c r="F1" s="400"/>
    </row>
    <row r="2" spans="1:6" x14ac:dyDescent="0.3">
      <c r="A2" s="328" t="s">
        <v>145</v>
      </c>
      <c r="B2" s="399" t="str">
        <f>+Opleidingsplan!D3</f>
        <v>MBO | Maasland</v>
      </c>
      <c r="C2" s="399"/>
      <c r="D2" s="399"/>
      <c r="E2" s="399"/>
      <c r="F2" s="399"/>
    </row>
    <row r="3" spans="1:6" x14ac:dyDescent="0.3">
      <c r="A3" s="328" t="s">
        <v>23</v>
      </c>
      <c r="B3" s="399" t="str">
        <f>B35</f>
        <v>Maasland</v>
      </c>
      <c r="C3" s="399"/>
      <c r="D3" s="399"/>
      <c r="E3" s="399"/>
      <c r="F3" s="399"/>
    </row>
    <row r="4" spans="1:6" x14ac:dyDescent="0.3">
      <c r="A4" s="328" t="s">
        <v>27</v>
      </c>
      <c r="B4" s="399" t="str">
        <f>+Opleidingsplan!D5</f>
        <v>Entree voeding</v>
      </c>
      <c r="C4" s="399"/>
      <c r="D4" s="399"/>
      <c r="E4" s="399"/>
      <c r="F4" s="399"/>
    </row>
    <row r="5" spans="1:6" x14ac:dyDescent="0.3">
      <c r="A5" s="328" t="s">
        <v>144</v>
      </c>
      <c r="B5" s="399" t="str">
        <f>+Opleidingsplan!D6</f>
        <v>2019-2020</v>
      </c>
      <c r="C5" s="399"/>
      <c r="D5" s="399"/>
      <c r="E5" s="399"/>
      <c r="F5" s="399"/>
    </row>
    <row r="6" spans="1:6" ht="14.4" customHeight="1" x14ac:dyDescent="0.3">
      <c r="A6" s="328" t="s">
        <v>143</v>
      </c>
      <c r="B6" s="399" t="str">
        <f>+Opleidingsplan!D7</f>
        <v>Entree 23192 (Assistent horeca, voeding of voedingsindustrie)</v>
      </c>
      <c r="C6" s="399"/>
      <c r="D6" s="399"/>
      <c r="E6" s="399"/>
      <c r="F6" s="399"/>
    </row>
    <row r="7" spans="1:6" x14ac:dyDescent="0.3">
      <c r="A7" s="328" t="s">
        <v>141</v>
      </c>
      <c r="B7" s="399">
        <f>+Opleidingsplan!D8</f>
        <v>25260</v>
      </c>
      <c r="C7" s="399"/>
      <c r="D7" s="399"/>
      <c r="E7" s="399"/>
      <c r="F7" s="399"/>
    </row>
    <row r="8" spans="1:6" x14ac:dyDescent="0.3">
      <c r="A8" s="328" t="s">
        <v>139</v>
      </c>
      <c r="B8" s="399" t="str">
        <f>+Opleidingsplan!D9</f>
        <v>BBL</v>
      </c>
      <c r="C8" s="399"/>
      <c r="D8" s="399"/>
      <c r="E8" s="399"/>
      <c r="F8" s="399"/>
    </row>
    <row r="9" spans="1:6" x14ac:dyDescent="0.3">
      <c r="A9" s="328" t="s">
        <v>140</v>
      </c>
      <c r="B9" s="399">
        <f>+Opleidingsplan!D10</f>
        <v>1</v>
      </c>
      <c r="C9" s="399"/>
      <c r="D9" s="399"/>
      <c r="E9" s="399"/>
      <c r="F9" s="399"/>
    </row>
    <row r="10" spans="1:6" x14ac:dyDescent="0.3">
      <c r="A10" s="321"/>
    </row>
    <row r="11" spans="1:6" s="323" customFormat="1" ht="73.95" customHeight="1" x14ac:dyDescent="0.3">
      <c r="A11" s="322" t="s">
        <v>187</v>
      </c>
      <c r="B11" s="322" t="s">
        <v>150</v>
      </c>
      <c r="C11" s="322" t="s">
        <v>148</v>
      </c>
      <c r="D11" s="322" t="s">
        <v>933</v>
      </c>
      <c r="E11" s="322" t="s">
        <v>28</v>
      </c>
      <c r="F11" s="322" t="s">
        <v>197</v>
      </c>
    </row>
    <row r="12" spans="1:6" s="326" customFormat="1" ht="37.950000000000003" customHeight="1" x14ac:dyDescent="0.3">
      <c r="A12" s="324" t="s">
        <v>919</v>
      </c>
      <c r="B12" s="324" t="s">
        <v>949</v>
      </c>
      <c r="C12" s="324" t="s">
        <v>949</v>
      </c>
      <c r="D12" s="324" t="s">
        <v>986</v>
      </c>
      <c r="E12" s="401" t="s">
        <v>962</v>
      </c>
      <c r="F12" s="325" t="s">
        <v>916</v>
      </c>
    </row>
    <row r="13" spans="1:6" s="326" customFormat="1" ht="37.950000000000003" customHeight="1" x14ac:dyDescent="0.3">
      <c r="A13" s="324" t="s">
        <v>920</v>
      </c>
      <c r="B13" s="324" t="s">
        <v>949</v>
      </c>
      <c r="C13" s="324" t="s">
        <v>949</v>
      </c>
      <c r="D13" s="324" t="s">
        <v>986</v>
      </c>
      <c r="E13" s="402"/>
      <c r="F13" s="325" t="s">
        <v>917</v>
      </c>
    </row>
    <row r="14" spans="1:6" s="326" customFormat="1" ht="37.950000000000003" customHeight="1" x14ac:dyDescent="0.3">
      <c r="A14" s="324" t="s">
        <v>921</v>
      </c>
      <c r="B14" s="324" t="s">
        <v>949</v>
      </c>
      <c r="C14" s="324" t="s">
        <v>949</v>
      </c>
      <c r="D14" s="324" t="s">
        <v>986</v>
      </c>
      <c r="E14" s="402"/>
      <c r="F14" s="325" t="s">
        <v>918</v>
      </c>
    </row>
    <row r="15" spans="1:6" s="326" customFormat="1" ht="37.950000000000003" customHeight="1" x14ac:dyDescent="0.3">
      <c r="A15" s="324" t="s">
        <v>922</v>
      </c>
      <c r="B15" s="324" t="s">
        <v>949</v>
      </c>
      <c r="C15" s="324" t="s">
        <v>949</v>
      </c>
      <c r="D15" s="324" t="s">
        <v>986</v>
      </c>
      <c r="E15" s="402"/>
      <c r="F15" s="325" t="s">
        <v>918</v>
      </c>
    </row>
    <row r="16" spans="1:6" s="326" customFormat="1" ht="37.950000000000003" customHeight="1" x14ac:dyDescent="0.3">
      <c r="A16" s="324" t="s">
        <v>923</v>
      </c>
      <c r="B16" s="324" t="s">
        <v>949</v>
      </c>
      <c r="C16" s="324" t="s">
        <v>949</v>
      </c>
      <c r="D16" s="324" t="s">
        <v>986</v>
      </c>
      <c r="E16" s="403"/>
      <c r="F16" s="325" t="s">
        <v>916</v>
      </c>
    </row>
    <row r="17" spans="1:6" s="326" customFormat="1" ht="72" x14ac:dyDescent="0.3">
      <c r="A17" s="324" t="s">
        <v>151</v>
      </c>
      <c r="B17" s="324" t="s">
        <v>912</v>
      </c>
      <c r="C17" s="324" t="s">
        <v>913</v>
      </c>
      <c r="D17" s="324"/>
      <c r="E17" s="324" t="s">
        <v>914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915</v>
      </c>
      <c r="F18" s="325"/>
    </row>
    <row r="19" spans="1:6" s="326" customFormat="1" ht="28.8" hidden="1" x14ac:dyDescent="0.3">
      <c r="A19" s="324" t="s">
        <v>924</v>
      </c>
      <c r="B19" s="324" t="s">
        <v>948</v>
      </c>
      <c r="C19" s="324" t="s">
        <v>948</v>
      </c>
      <c r="D19" s="324"/>
      <c r="E19" s="401" t="s">
        <v>946</v>
      </c>
      <c r="F19" s="325"/>
    </row>
    <row r="20" spans="1:6" s="326" customFormat="1" ht="28.8" hidden="1" x14ac:dyDescent="0.3">
      <c r="A20" s="324" t="s">
        <v>925</v>
      </c>
      <c r="B20" s="324" t="s">
        <v>948</v>
      </c>
      <c r="C20" s="324" t="s">
        <v>948</v>
      </c>
      <c r="D20" s="324"/>
      <c r="E20" s="402"/>
      <c r="F20" s="325"/>
    </row>
    <row r="21" spans="1:6" s="326" customFormat="1" ht="28.8" hidden="1" x14ac:dyDescent="0.3">
      <c r="A21" s="324" t="s">
        <v>926</v>
      </c>
      <c r="B21" s="324" t="s">
        <v>948</v>
      </c>
      <c r="C21" s="324" t="s">
        <v>948</v>
      </c>
      <c r="D21" s="324"/>
      <c r="E21" s="402"/>
      <c r="F21" s="325"/>
    </row>
    <row r="22" spans="1:6" s="326" customFormat="1" ht="28.8" hidden="1" x14ac:dyDescent="0.3">
      <c r="A22" s="324" t="s">
        <v>927</v>
      </c>
      <c r="B22" s="324" t="s">
        <v>948</v>
      </c>
      <c r="C22" s="324" t="s">
        <v>948</v>
      </c>
      <c r="D22" s="324"/>
      <c r="E22" s="403"/>
      <c r="F22" s="325"/>
    </row>
    <row r="23" spans="1:6" s="326" customFormat="1" ht="62.4" customHeight="1" x14ac:dyDescent="0.3">
      <c r="A23" s="324" t="s">
        <v>931</v>
      </c>
      <c r="B23" s="324"/>
      <c r="C23" s="324"/>
      <c r="D23" s="324" t="s">
        <v>175</v>
      </c>
      <c r="E23" s="324" t="s">
        <v>186</v>
      </c>
      <c r="F23" s="325"/>
    </row>
    <row r="24" spans="1:6" s="326" customFormat="1" ht="217.8" customHeight="1" x14ac:dyDescent="0.3">
      <c r="A24" s="324" t="s">
        <v>966</v>
      </c>
      <c r="B24" s="324" t="s">
        <v>952</v>
      </c>
      <c r="C24" s="324" t="s">
        <v>987</v>
      </c>
      <c r="D24" s="324"/>
      <c r="E24" s="324" t="s">
        <v>929</v>
      </c>
      <c r="F24" s="325" t="s">
        <v>971</v>
      </c>
    </row>
    <row r="25" spans="1:6" s="326" customFormat="1" hidden="1" x14ac:dyDescent="0.3">
      <c r="A25" s="324" t="s">
        <v>932</v>
      </c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4" spans="1:7" x14ac:dyDescent="0.3">
      <c r="A34" s="211" t="s">
        <v>24</v>
      </c>
      <c r="B34" s="395" t="s">
        <v>988</v>
      </c>
      <c r="C34" s="396"/>
      <c r="D34" s="218"/>
      <c r="E34" s="218"/>
      <c r="F34" s="218"/>
      <c r="G34" s="218"/>
    </row>
    <row r="35" spans="1:7" x14ac:dyDescent="0.3">
      <c r="A35" s="211" t="s">
        <v>25</v>
      </c>
      <c r="B35" s="397" t="s">
        <v>950</v>
      </c>
      <c r="C35" s="398"/>
      <c r="D35" s="218"/>
      <c r="E35" s="218"/>
      <c r="F35" s="218"/>
      <c r="G35" s="218"/>
    </row>
    <row r="36" spans="1:7" x14ac:dyDescent="0.3">
      <c r="A36" s="211" t="s">
        <v>21</v>
      </c>
      <c r="B36" s="397" t="s">
        <v>951</v>
      </c>
      <c r="C36" s="398"/>
      <c r="D36" s="327"/>
      <c r="E36" s="327"/>
      <c r="F36" s="327"/>
      <c r="G36" s="327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201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202</v>
      </c>
      <c r="G1" s="29" t="s">
        <v>203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204</v>
      </c>
      <c r="M1" s="32" t="s">
        <v>200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86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87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121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125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126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127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112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115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116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123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124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131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132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133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128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113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114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95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96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97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99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100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103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104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105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110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111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117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118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119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120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159</v>
      </c>
      <c r="B35" s="33">
        <v>23195</v>
      </c>
      <c r="C35" s="33" t="s">
        <v>160</v>
      </c>
      <c r="D35" s="33">
        <v>25501</v>
      </c>
      <c r="E35" s="33" t="s">
        <v>161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162</v>
      </c>
      <c r="B36" s="33">
        <v>23169</v>
      </c>
      <c r="C36" s="33" t="s">
        <v>163</v>
      </c>
      <c r="D36" s="33">
        <v>25443</v>
      </c>
      <c r="E36" s="33" t="s">
        <v>164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165</v>
      </c>
      <c r="B37" s="33">
        <v>23171</v>
      </c>
      <c r="C37" s="33" t="s">
        <v>166</v>
      </c>
      <c r="D37" s="33">
        <v>25451</v>
      </c>
      <c r="E37" s="33" t="s">
        <v>167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168</v>
      </c>
      <c r="B38" s="33">
        <v>23173</v>
      </c>
      <c r="C38" s="33" t="s">
        <v>170</v>
      </c>
      <c r="D38" s="33">
        <v>25464</v>
      </c>
      <c r="E38" s="33" t="s">
        <v>169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171</v>
      </c>
      <c r="B39" s="33">
        <v>23192</v>
      </c>
      <c r="C39" s="33" t="s">
        <v>936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172</v>
      </c>
      <c r="B40" s="33">
        <v>23192</v>
      </c>
      <c r="C40" s="33" t="s">
        <v>155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173</v>
      </c>
      <c r="B41" s="33">
        <v>23192</v>
      </c>
      <c r="C41" s="33" t="s">
        <v>157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174</v>
      </c>
      <c r="B42" s="33">
        <v>23192</v>
      </c>
      <c r="C42" s="33" t="s">
        <v>935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101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98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90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91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92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93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129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130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88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89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122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106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107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108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109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102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153</v>
      </c>
      <c r="D64" s="36">
        <v>22209</v>
      </c>
      <c r="E64" s="32" t="s">
        <v>152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154</v>
      </c>
      <c r="D65" s="36">
        <v>22209</v>
      </c>
      <c r="E65" s="32" t="s">
        <v>152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155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157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158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1" workbookViewId="0">
      <selection activeCell="J29" sqref="J29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885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884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886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928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962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963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964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965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186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914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915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929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930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919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920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921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922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923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151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924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925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926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927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931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966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967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968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969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970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892</v>
      </c>
      <c r="B2" s="189" t="s">
        <v>887</v>
      </c>
      <c r="C2" s="189" t="s">
        <v>891</v>
      </c>
      <c r="D2" s="190" t="s">
        <v>206</v>
      </c>
      <c r="E2" s="191" t="s">
        <v>47</v>
      </c>
      <c r="F2" s="192"/>
      <c r="G2" s="192" t="s">
        <v>888</v>
      </c>
      <c r="H2" s="192" t="s">
        <v>889</v>
      </c>
      <c r="I2" s="192"/>
      <c r="J2" s="192"/>
      <c r="K2" s="193"/>
      <c r="L2" s="193"/>
      <c r="M2" s="194" t="s">
        <v>910</v>
      </c>
      <c r="N2" s="195"/>
      <c r="O2" s="196" t="s">
        <v>200</v>
      </c>
      <c r="Q2" s="186" t="s">
        <v>205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281</v>
      </c>
      <c r="F3" s="152">
        <v>25001</v>
      </c>
      <c r="G3" s="152"/>
      <c r="H3" s="152" t="s">
        <v>280</v>
      </c>
      <c r="I3" s="152" t="s">
        <v>282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281</v>
      </c>
      <c r="F4" s="152">
        <v>25002</v>
      </c>
      <c r="G4" s="152"/>
      <c r="H4" s="152" t="s">
        <v>280</v>
      </c>
      <c r="I4" s="152" t="s">
        <v>286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287</v>
      </c>
      <c r="F5" s="152">
        <v>25003</v>
      </c>
      <c r="G5" s="152"/>
      <c r="H5" s="152" t="s">
        <v>280</v>
      </c>
      <c r="I5" s="152" t="s">
        <v>288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287</v>
      </c>
      <c r="F6" s="152">
        <v>25004</v>
      </c>
      <c r="G6" s="152"/>
      <c r="H6" s="152" t="s">
        <v>280</v>
      </c>
      <c r="I6" s="152" t="s">
        <v>289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290</v>
      </c>
      <c r="F7" s="152">
        <v>25005</v>
      </c>
      <c r="G7" s="152"/>
      <c r="H7" s="152" t="s">
        <v>280</v>
      </c>
      <c r="I7" s="152" t="s">
        <v>291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290</v>
      </c>
      <c r="F8" s="152">
        <v>25006</v>
      </c>
      <c r="G8" s="152"/>
      <c r="H8" s="152" t="s">
        <v>280</v>
      </c>
      <c r="I8" s="152" t="s">
        <v>292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293</v>
      </c>
      <c r="F9" s="152">
        <v>25007</v>
      </c>
      <c r="G9" s="152"/>
      <c r="H9" s="152" t="s">
        <v>280</v>
      </c>
      <c r="I9" s="152" t="s">
        <v>294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293</v>
      </c>
      <c r="F10" s="152">
        <v>25008</v>
      </c>
      <c r="G10" s="152"/>
      <c r="H10" s="152" t="s">
        <v>280</v>
      </c>
      <c r="I10" s="152" t="s">
        <v>296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293</v>
      </c>
      <c r="F11" s="152">
        <v>25009</v>
      </c>
      <c r="G11" s="152"/>
      <c r="H11" s="152" t="s">
        <v>280</v>
      </c>
      <c r="I11" s="152" t="s">
        <v>295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297</v>
      </c>
      <c r="F12" s="152">
        <v>25010</v>
      </c>
      <c r="G12" s="152"/>
      <c r="H12" s="152" t="s">
        <v>280</v>
      </c>
      <c r="I12" s="152" t="s">
        <v>298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297</v>
      </c>
      <c r="F13" s="152">
        <v>25011</v>
      </c>
      <c r="G13" s="152"/>
      <c r="H13" s="152" t="s">
        <v>280</v>
      </c>
      <c r="I13" s="152" t="s">
        <v>299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300</v>
      </c>
      <c r="F14" s="152">
        <v>25012</v>
      </c>
      <c r="G14" s="152"/>
      <c r="H14" s="152" t="s">
        <v>280</v>
      </c>
      <c r="I14" s="152" t="s">
        <v>301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300</v>
      </c>
      <c r="F15" s="152">
        <v>25013</v>
      </c>
      <c r="G15" s="152"/>
      <c r="H15" s="152" t="s">
        <v>280</v>
      </c>
      <c r="I15" s="152" t="s">
        <v>302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300</v>
      </c>
      <c r="F16" s="152">
        <v>25014</v>
      </c>
      <c r="G16" s="152"/>
      <c r="H16" s="152" t="s">
        <v>280</v>
      </c>
      <c r="I16" s="152" t="s">
        <v>303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304</v>
      </c>
      <c r="F17" s="152">
        <v>25015</v>
      </c>
      <c r="G17" s="152"/>
      <c r="H17" s="152" t="s">
        <v>280</v>
      </c>
      <c r="I17" s="152" t="s">
        <v>305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304</v>
      </c>
      <c r="F18" s="152">
        <v>25016</v>
      </c>
      <c r="G18" s="152"/>
      <c r="H18" s="152" t="s">
        <v>280</v>
      </c>
      <c r="I18" s="152" t="s">
        <v>306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307</v>
      </c>
      <c r="F19" s="152">
        <v>25017</v>
      </c>
      <c r="G19" s="152"/>
      <c r="H19" s="152" t="s">
        <v>280</v>
      </c>
      <c r="I19" s="152" t="s">
        <v>308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307</v>
      </c>
      <c r="F20" s="152">
        <v>25018</v>
      </c>
      <c r="G20" s="152"/>
      <c r="H20" s="152" t="s">
        <v>280</v>
      </c>
      <c r="I20" s="152" t="s">
        <v>311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307</v>
      </c>
      <c r="F21" s="152">
        <v>25019</v>
      </c>
      <c r="G21" s="152"/>
      <c r="H21" s="152" t="s">
        <v>280</v>
      </c>
      <c r="I21" s="152" t="s">
        <v>309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307</v>
      </c>
      <c r="F22" s="152">
        <v>25020</v>
      </c>
      <c r="G22" s="152"/>
      <c r="H22" s="152" t="s">
        <v>280</v>
      </c>
      <c r="I22" s="152" t="s">
        <v>310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312</v>
      </c>
      <c r="F23" s="152">
        <v>25021</v>
      </c>
      <c r="G23" s="152"/>
      <c r="H23" s="152" t="s">
        <v>280</v>
      </c>
      <c r="I23" s="152" t="s">
        <v>313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312</v>
      </c>
      <c r="F24" s="152">
        <v>25022</v>
      </c>
      <c r="G24" s="152"/>
      <c r="H24" s="152" t="s">
        <v>280</v>
      </c>
      <c r="I24" s="152" t="s">
        <v>314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315</v>
      </c>
      <c r="F25" s="152">
        <v>25023</v>
      </c>
      <c r="G25" s="152"/>
      <c r="H25" s="152" t="s">
        <v>280</v>
      </c>
      <c r="I25" s="152" t="s">
        <v>316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315</v>
      </c>
      <c r="F26" s="152">
        <v>25024</v>
      </c>
      <c r="G26" s="152"/>
      <c r="H26" s="152" t="s">
        <v>280</v>
      </c>
      <c r="I26" s="152" t="s">
        <v>317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318</v>
      </c>
      <c r="F27" s="152">
        <v>25025</v>
      </c>
      <c r="G27" s="152"/>
      <c r="H27" s="152" t="s">
        <v>280</v>
      </c>
      <c r="I27" s="152" t="s">
        <v>319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318</v>
      </c>
      <c r="F28" s="152">
        <v>25026</v>
      </c>
      <c r="G28" s="152"/>
      <c r="H28" s="152" t="s">
        <v>280</v>
      </c>
      <c r="I28" s="152" t="s">
        <v>320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321</v>
      </c>
      <c r="F29" s="152">
        <v>25027</v>
      </c>
      <c r="G29" s="152"/>
      <c r="H29" s="152" t="s">
        <v>280</v>
      </c>
      <c r="I29" s="152" t="s">
        <v>322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323</v>
      </c>
      <c r="F30" s="152">
        <v>25028</v>
      </c>
      <c r="G30" s="152"/>
      <c r="H30" s="152" t="s">
        <v>280</v>
      </c>
      <c r="I30" s="152" t="s">
        <v>324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325</v>
      </c>
      <c r="F31" s="152">
        <v>25029</v>
      </c>
      <c r="G31" s="152"/>
      <c r="H31" s="152" t="s">
        <v>280</v>
      </c>
      <c r="I31" s="152" t="s">
        <v>326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325</v>
      </c>
      <c r="F32" s="152">
        <v>25030</v>
      </c>
      <c r="G32" s="152"/>
      <c r="H32" s="152" t="s">
        <v>280</v>
      </c>
      <c r="I32" s="152" t="s">
        <v>327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328</v>
      </c>
      <c r="F33" s="152">
        <v>25031</v>
      </c>
      <c r="G33" s="152"/>
      <c r="H33" s="152" t="s">
        <v>280</v>
      </c>
      <c r="I33" s="152" t="s">
        <v>329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328</v>
      </c>
      <c r="F34" s="152">
        <v>25032</v>
      </c>
      <c r="G34" s="152"/>
      <c r="H34" s="152" t="s">
        <v>280</v>
      </c>
      <c r="I34" s="152" t="s">
        <v>331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328</v>
      </c>
      <c r="F35" s="152">
        <v>25033</v>
      </c>
      <c r="G35" s="152"/>
      <c r="H35" s="152" t="s">
        <v>280</v>
      </c>
      <c r="I35" s="152" t="s">
        <v>332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328</v>
      </c>
      <c r="F36" s="152">
        <v>25034</v>
      </c>
      <c r="G36" s="152"/>
      <c r="H36" s="152" t="s">
        <v>280</v>
      </c>
      <c r="I36" s="152" t="s">
        <v>333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328</v>
      </c>
      <c r="F37" s="152">
        <v>25035</v>
      </c>
      <c r="G37" s="152"/>
      <c r="H37" s="152" t="s">
        <v>280</v>
      </c>
      <c r="I37" s="152" t="s">
        <v>330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334</v>
      </c>
      <c r="F38" s="152">
        <v>25036</v>
      </c>
      <c r="G38" s="152"/>
      <c r="H38" s="152" t="s">
        <v>280</v>
      </c>
      <c r="I38" s="152" t="s">
        <v>335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336</v>
      </c>
      <c r="F39" s="152">
        <v>25037</v>
      </c>
      <c r="G39" s="152"/>
      <c r="H39" s="152" t="s">
        <v>280</v>
      </c>
      <c r="I39" s="152" t="s">
        <v>337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336</v>
      </c>
      <c r="F40" s="152">
        <v>25038</v>
      </c>
      <c r="G40" s="152"/>
      <c r="H40" s="152" t="s">
        <v>280</v>
      </c>
      <c r="I40" s="152" t="s">
        <v>338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339</v>
      </c>
      <c r="F41" s="152">
        <v>25039</v>
      </c>
      <c r="G41" s="152"/>
      <c r="H41" s="152" t="s">
        <v>280</v>
      </c>
      <c r="I41" s="152" t="s">
        <v>340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339</v>
      </c>
      <c r="F42" s="152">
        <v>25040</v>
      </c>
      <c r="G42" s="152"/>
      <c r="H42" s="152" t="s">
        <v>280</v>
      </c>
      <c r="I42" s="152" t="s">
        <v>341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281</v>
      </c>
      <c r="F43" s="152">
        <v>25041</v>
      </c>
      <c r="G43" s="152"/>
      <c r="H43" s="152" t="s">
        <v>280</v>
      </c>
      <c r="I43" s="152" t="s">
        <v>284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281</v>
      </c>
      <c r="F44" s="152">
        <v>25042</v>
      </c>
      <c r="G44" s="152"/>
      <c r="H44" s="152" t="s">
        <v>280</v>
      </c>
      <c r="I44" s="152" t="s">
        <v>283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281</v>
      </c>
      <c r="F45" s="152">
        <v>25043</v>
      </c>
      <c r="G45" s="152"/>
      <c r="H45" s="152" t="s">
        <v>280</v>
      </c>
      <c r="I45" s="152" t="s">
        <v>285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449</v>
      </c>
      <c r="F46" s="152">
        <v>25044</v>
      </c>
      <c r="G46" s="152"/>
      <c r="H46" s="152" t="s">
        <v>448</v>
      </c>
      <c r="I46" s="152" t="s">
        <v>450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449</v>
      </c>
      <c r="F47" s="152">
        <v>25045</v>
      </c>
      <c r="G47" s="152"/>
      <c r="H47" s="152" t="s">
        <v>448</v>
      </c>
      <c r="I47" s="152" t="s">
        <v>451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449</v>
      </c>
      <c r="F48" s="152">
        <v>25046</v>
      </c>
      <c r="G48" s="152"/>
      <c r="H48" s="152" t="s">
        <v>448</v>
      </c>
      <c r="I48" s="152" t="s">
        <v>452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453</v>
      </c>
      <c r="F49" s="152">
        <v>25047</v>
      </c>
      <c r="G49" s="152"/>
      <c r="H49" s="152" t="s">
        <v>448</v>
      </c>
      <c r="I49" s="152" t="s">
        <v>454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455</v>
      </c>
      <c r="F50" s="152">
        <v>25048</v>
      </c>
      <c r="G50" s="152"/>
      <c r="H50" s="152" t="s">
        <v>448</v>
      </c>
      <c r="I50" s="152" t="s">
        <v>456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457</v>
      </c>
      <c r="F51" s="152">
        <v>25049</v>
      </c>
      <c r="G51" s="152"/>
      <c r="H51" s="152" t="s">
        <v>448</v>
      </c>
      <c r="I51" s="152" t="s">
        <v>458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457</v>
      </c>
      <c r="F52" s="152">
        <v>25050</v>
      </c>
      <c r="G52" s="152"/>
      <c r="H52" s="152" t="s">
        <v>448</v>
      </c>
      <c r="I52" s="152" t="s">
        <v>459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457</v>
      </c>
      <c r="F53" s="152">
        <v>25051</v>
      </c>
      <c r="G53" s="152"/>
      <c r="H53" s="152" t="s">
        <v>448</v>
      </c>
      <c r="I53" s="152" t="s">
        <v>460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457</v>
      </c>
      <c r="F54" s="166">
        <v>25052</v>
      </c>
      <c r="G54" s="166"/>
      <c r="H54" s="166" t="s">
        <v>448</v>
      </c>
      <c r="I54" s="166" t="s">
        <v>461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469</v>
      </c>
      <c r="F55" s="169">
        <v>25053</v>
      </c>
      <c r="G55" s="169"/>
      <c r="H55" s="169" t="s">
        <v>448</v>
      </c>
      <c r="I55" s="169" t="s">
        <v>470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471</v>
      </c>
      <c r="F56" s="169">
        <v>25054</v>
      </c>
      <c r="G56" s="169"/>
      <c r="H56" s="169" t="s">
        <v>448</v>
      </c>
      <c r="I56" s="169" t="s">
        <v>472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471</v>
      </c>
      <c r="F57" s="152">
        <v>25055</v>
      </c>
      <c r="G57" s="152"/>
      <c r="H57" s="152" t="s">
        <v>448</v>
      </c>
      <c r="I57" s="152" t="s">
        <v>473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471</v>
      </c>
      <c r="F58" s="152">
        <v>25056</v>
      </c>
      <c r="G58" s="152"/>
      <c r="H58" s="152" t="s">
        <v>448</v>
      </c>
      <c r="I58" s="152" t="s">
        <v>474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475</v>
      </c>
      <c r="F59" s="152">
        <v>25057</v>
      </c>
      <c r="G59" s="152"/>
      <c r="H59" s="152" t="s">
        <v>448</v>
      </c>
      <c r="I59" s="152" t="s">
        <v>476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475</v>
      </c>
      <c r="F60" s="152">
        <v>25058</v>
      </c>
      <c r="G60" s="152"/>
      <c r="H60" s="152" t="s">
        <v>448</v>
      </c>
      <c r="I60" s="152" t="s">
        <v>477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475</v>
      </c>
      <c r="F61" s="152">
        <v>25059</v>
      </c>
      <c r="G61" s="152"/>
      <c r="H61" s="152" t="s">
        <v>448</v>
      </c>
      <c r="I61" s="152" t="s">
        <v>478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482</v>
      </c>
      <c r="F62" s="152">
        <v>25060</v>
      </c>
      <c r="G62" s="152"/>
      <c r="H62" s="152" t="s">
        <v>448</v>
      </c>
      <c r="I62" s="152" t="s">
        <v>483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484</v>
      </c>
      <c r="F63" s="152">
        <v>25061</v>
      </c>
      <c r="G63" s="152"/>
      <c r="H63" s="152" t="s">
        <v>448</v>
      </c>
      <c r="I63" s="152" t="s">
        <v>485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484</v>
      </c>
      <c r="F64" s="152">
        <v>25062</v>
      </c>
      <c r="G64" s="152"/>
      <c r="H64" s="152" t="s">
        <v>448</v>
      </c>
      <c r="I64" s="152" t="s">
        <v>488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484</v>
      </c>
      <c r="F65" s="152">
        <v>25063</v>
      </c>
      <c r="G65" s="152"/>
      <c r="H65" s="152" t="s">
        <v>448</v>
      </c>
      <c r="I65" s="152" t="s">
        <v>486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484</v>
      </c>
      <c r="F66" s="152">
        <v>25064</v>
      </c>
      <c r="G66" s="152"/>
      <c r="H66" s="152" t="s">
        <v>448</v>
      </c>
      <c r="I66" s="152" t="s">
        <v>487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489</v>
      </c>
      <c r="F67" s="152">
        <v>25065</v>
      </c>
      <c r="G67" s="152"/>
      <c r="H67" s="152" t="s">
        <v>448</v>
      </c>
      <c r="I67" s="152" t="s">
        <v>490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489</v>
      </c>
      <c r="F68" s="152">
        <v>25066</v>
      </c>
      <c r="G68" s="152"/>
      <c r="H68" s="152" t="s">
        <v>448</v>
      </c>
      <c r="I68" s="152" t="s">
        <v>491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489</v>
      </c>
      <c r="F69" s="152">
        <v>25067</v>
      </c>
      <c r="G69" s="152"/>
      <c r="H69" s="152" t="s">
        <v>448</v>
      </c>
      <c r="I69" s="152" t="s">
        <v>492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493</v>
      </c>
      <c r="F70" s="152">
        <v>25068</v>
      </c>
      <c r="G70" s="152"/>
      <c r="H70" s="152" t="s">
        <v>448</v>
      </c>
      <c r="I70" s="152" t="s">
        <v>494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462</v>
      </c>
      <c r="F71" s="152">
        <v>25069</v>
      </c>
      <c r="G71" s="152"/>
      <c r="H71" s="152" t="s">
        <v>448</v>
      </c>
      <c r="I71" s="152" t="s">
        <v>463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462</v>
      </c>
      <c r="F72" s="152">
        <v>25070</v>
      </c>
      <c r="G72" s="152"/>
      <c r="H72" s="152" t="s">
        <v>448</v>
      </c>
      <c r="I72" s="152" t="s">
        <v>464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462</v>
      </c>
      <c r="F73" s="152">
        <v>25071</v>
      </c>
      <c r="G73" s="152"/>
      <c r="H73" s="152" t="s">
        <v>448</v>
      </c>
      <c r="I73" s="152" t="s">
        <v>465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466</v>
      </c>
      <c r="F74" s="152">
        <v>25072</v>
      </c>
      <c r="G74" s="152"/>
      <c r="H74" s="152" t="s">
        <v>448</v>
      </c>
      <c r="I74" s="152" t="s">
        <v>467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466</v>
      </c>
      <c r="F75" s="152">
        <v>25073</v>
      </c>
      <c r="G75" s="152"/>
      <c r="H75" s="152" t="s">
        <v>448</v>
      </c>
      <c r="I75" s="152" t="s">
        <v>468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479</v>
      </c>
      <c r="F76" s="152">
        <v>25074</v>
      </c>
      <c r="G76" s="152"/>
      <c r="H76" s="152" t="s">
        <v>448</v>
      </c>
      <c r="I76" s="152" t="s">
        <v>480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479</v>
      </c>
      <c r="F77" s="152">
        <v>25075</v>
      </c>
      <c r="G77" s="152"/>
      <c r="H77" s="152" t="s">
        <v>448</v>
      </c>
      <c r="I77" s="152" t="s">
        <v>481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495</v>
      </c>
      <c r="F78" s="152">
        <v>25076</v>
      </c>
      <c r="G78" s="152"/>
      <c r="H78" s="152" t="s">
        <v>448</v>
      </c>
      <c r="I78" s="152" t="s">
        <v>496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495</v>
      </c>
      <c r="F79" s="152">
        <v>25077</v>
      </c>
      <c r="G79" s="152"/>
      <c r="H79" s="152" t="s">
        <v>448</v>
      </c>
      <c r="I79" s="152" t="s">
        <v>497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208</v>
      </c>
      <c r="F80" s="152">
        <v>25078</v>
      </c>
      <c r="G80" s="152"/>
      <c r="H80" s="152" t="s">
        <v>207</v>
      </c>
      <c r="I80" s="152" t="s">
        <v>209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210</v>
      </c>
      <c r="F81" s="152">
        <v>25079</v>
      </c>
      <c r="G81" s="152"/>
      <c r="H81" s="152" t="s">
        <v>207</v>
      </c>
      <c r="I81" s="152" t="s">
        <v>211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210</v>
      </c>
      <c r="F82" s="152">
        <v>25080</v>
      </c>
      <c r="G82" s="152"/>
      <c r="H82" s="152" t="s">
        <v>207</v>
      </c>
      <c r="I82" s="152" t="s">
        <v>212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213</v>
      </c>
      <c r="F83" s="152">
        <v>25081</v>
      </c>
      <c r="G83" s="152"/>
      <c r="H83" s="152" t="s">
        <v>207</v>
      </c>
      <c r="I83" s="152" t="s">
        <v>214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213</v>
      </c>
      <c r="F84" s="152">
        <v>25082</v>
      </c>
      <c r="G84" s="152"/>
      <c r="H84" s="152" t="s">
        <v>207</v>
      </c>
      <c r="I84" s="152" t="s">
        <v>215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213</v>
      </c>
      <c r="F85" s="152">
        <v>25083</v>
      </c>
      <c r="G85" s="152"/>
      <c r="H85" s="152" t="s">
        <v>207</v>
      </c>
      <c r="I85" s="152" t="s">
        <v>216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213</v>
      </c>
      <c r="F86" s="152">
        <v>25084</v>
      </c>
      <c r="G86" s="152"/>
      <c r="H86" s="152" t="s">
        <v>207</v>
      </c>
      <c r="I86" s="152" t="s">
        <v>217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218</v>
      </c>
      <c r="F87" s="152">
        <v>25085</v>
      </c>
      <c r="G87" s="152"/>
      <c r="H87" s="152" t="s">
        <v>207</v>
      </c>
      <c r="I87" s="152" t="s">
        <v>219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221</v>
      </c>
      <c r="F88" s="152">
        <v>25086</v>
      </c>
      <c r="G88" s="152"/>
      <c r="H88" s="152" t="s">
        <v>207</v>
      </c>
      <c r="I88" s="152" t="s">
        <v>222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221</v>
      </c>
      <c r="F89" s="152">
        <v>25087</v>
      </c>
      <c r="G89" s="152"/>
      <c r="H89" s="152" t="s">
        <v>207</v>
      </c>
      <c r="I89" s="152" t="s">
        <v>223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221</v>
      </c>
      <c r="F90" s="152">
        <v>25088</v>
      </c>
      <c r="G90" s="152"/>
      <c r="H90" s="152" t="s">
        <v>207</v>
      </c>
      <c r="I90" s="152" t="s">
        <v>224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221</v>
      </c>
      <c r="F91" s="152">
        <v>25089</v>
      </c>
      <c r="G91" s="152"/>
      <c r="H91" s="152" t="s">
        <v>207</v>
      </c>
      <c r="I91" s="152" t="s">
        <v>225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221</v>
      </c>
      <c r="F92" s="152">
        <v>25090</v>
      </c>
      <c r="G92" s="152"/>
      <c r="H92" s="152" t="s">
        <v>207</v>
      </c>
      <c r="I92" s="152" t="s">
        <v>226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227</v>
      </c>
      <c r="F93" s="152">
        <v>25091</v>
      </c>
      <c r="G93" s="152"/>
      <c r="H93" s="152" t="s">
        <v>207</v>
      </c>
      <c r="I93" s="152" t="s">
        <v>228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227</v>
      </c>
      <c r="F94" s="152">
        <v>25092</v>
      </c>
      <c r="G94" s="152"/>
      <c r="H94" s="152" t="s">
        <v>207</v>
      </c>
      <c r="I94" s="152" t="s">
        <v>229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227</v>
      </c>
      <c r="F95" s="152">
        <v>25093</v>
      </c>
      <c r="G95" s="152"/>
      <c r="H95" s="152" t="s">
        <v>207</v>
      </c>
      <c r="I95" s="152" t="s">
        <v>232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227</v>
      </c>
      <c r="F96" s="152">
        <v>25094</v>
      </c>
      <c r="G96" s="152"/>
      <c r="H96" s="152" t="s">
        <v>207</v>
      </c>
      <c r="I96" s="152" t="s">
        <v>230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227</v>
      </c>
      <c r="F97" s="152">
        <v>25095</v>
      </c>
      <c r="G97" s="152"/>
      <c r="H97" s="152" t="s">
        <v>207</v>
      </c>
      <c r="I97" s="152" t="s">
        <v>233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227</v>
      </c>
      <c r="F98" s="152">
        <v>25096</v>
      </c>
      <c r="G98" s="152"/>
      <c r="H98" s="152" t="s">
        <v>207</v>
      </c>
      <c r="I98" s="152" t="s">
        <v>231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227</v>
      </c>
      <c r="F99" s="152">
        <v>25097</v>
      </c>
      <c r="G99" s="152"/>
      <c r="H99" s="152" t="s">
        <v>207</v>
      </c>
      <c r="I99" s="152" t="s">
        <v>234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227</v>
      </c>
      <c r="F100" s="152">
        <v>25098</v>
      </c>
      <c r="G100" s="152"/>
      <c r="H100" s="152" t="s">
        <v>207</v>
      </c>
      <c r="I100" s="152" t="s">
        <v>235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236</v>
      </c>
      <c r="F101" s="152">
        <v>25099</v>
      </c>
      <c r="G101" s="152"/>
      <c r="H101" s="152" t="s">
        <v>207</v>
      </c>
      <c r="I101" s="152" t="s">
        <v>237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236</v>
      </c>
      <c r="F102" s="152">
        <v>25100</v>
      </c>
      <c r="G102" s="152"/>
      <c r="H102" s="152" t="s">
        <v>207</v>
      </c>
      <c r="I102" s="152" t="s">
        <v>238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236</v>
      </c>
      <c r="F103" s="152">
        <v>25101</v>
      </c>
      <c r="G103" s="152"/>
      <c r="H103" s="152" t="s">
        <v>207</v>
      </c>
      <c r="I103" s="152" t="s">
        <v>239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240</v>
      </c>
      <c r="F104" s="152">
        <v>25102</v>
      </c>
      <c r="G104" s="152"/>
      <c r="H104" s="152" t="s">
        <v>207</v>
      </c>
      <c r="I104" s="152" t="s">
        <v>241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240</v>
      </c>
      <c r="F105" s="152">
        <v>25103</v>
      </c>
      <c r="G105" s="152"/>
      <c r="H105" s="152" t="s">
        <v>207</v>
      </c>
      <c r="I105" s="152" t="s">
        <v>242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243</v>
      </c>
      <c r="F106" s="152">
        <v>25104</v>
      </c>
      <c r="G106" s="152"/>
      <c r="H106" s="152" t="s">
        <v>207</v>
      </c>
      <c r="I106" s="152" t="s">
        <v>244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243</v>
      </c>
      <c r="F107" s="152">
        <v>25105</v>
      </c>
      <c r="G107" s="152"/>
      <c r="H107" s="152" t="s">
        <v>207</v>
      </c>
      <c r="I107" s="152" t="s">
        <v>245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243</v>
      </c>
      <c r="F108" s="152">
        <v>25106</v>
      </c>
      <c r="G108" s="152"/>
      <c r="H108" s="152" t="s">
        <v>207</v>
      </c>
      <c r="I108" s="152" t="s">
        <v>246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243</v>
      </c>
      <c r="F109" s="152">
        <v>25107</v>
      </c>
      <c r="G109" s="152"/>
      <c r="H109" s="152" t="s">
        <v>207</v>
      </c>
      <c r="I109" s="152" t="s">
        <v>247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243</v>
      </c>
      <c r="F110" s="152">
        <v>25108</v>
      </c>
      <c r="G110" s="152"/>
      <c r="H110" s="152" t="s">
        <v>207</v>
      </c>
      <c r="I110" s="152" t="s">
        <v>248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249</v>
      </c>
      <c r="F111" s="152">
        <v>25109</v>
      </c>
      <c r="G111" s="152"/>
      <c r="H111" s="152" t="s">
        <v>207</v>
      </c>
      <c r="I111" s="152" t="s">
        <v>250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249</v>
      </c>
      <c r="F112" s="152">
        <v>25111</v>
      </c>
      <c r="G112" s="152"/>
      <c r="H112" s="152" t="s">
        <v>207</v>
      </c>
      <c r="I112" s="152" t="s">
        <v>251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249</v>
      </c>
      <c r="F113" s="152">
        <v>25113</v>
      </c>
      <c r="G113" s="152"/>
      <c r="H113" s="152" t="s">
        <v>207</v>
      </c>
      <c r="I113" s="160" t="s">
        <v>252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253</v>
      </c>
      <c r="F114" s="152">
        <v>25114</v>
      </c>
      <c r="G114" s="152"/>
      <c r="H114" s="152" t="s">
        <v>207</v>
      </c>
      <c r="I114" s="152" t="s">
        <v>254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253</v>
      </c>
      <c r="F115" s="152">
        <v>25115</v>
      </c>
      <c r="G115" s="152"/>
      <c r="H115" s="152" t="s">
        <v>207</v>
      </c>
      <c r="I115" s="152" t="s">
        <v>255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259</v>
      </c>
      <c r="F116" s="152">
        <v>25116</v>
      </c>
      <c r="G116" s="152"/>
      <c r="H116" s="152" t="s">
        <v>207</v>
      </c>
      <c r="I116" s="152" t="s">
        <v>260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259</v>
      </c>
      <c r="F117" s="152">
        <v>25117</v>
      </c>
      <c r="G117" s="152"/>
      <c r="H117" s="152" t="s">
        <v>207</v>
      </c>
      <c r="I117" s="152" t="s">
        <v>261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262</v>
      </c>
      <c r="F118" s="152">
        <v>25118</v>
      </c>
      <c r="G118" s="152"/>
      <c r="H118" s="152" t="s">
        <v>207</v>
      </c>
      <c r="I118" s="152" t="s">
        <v>263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269</v>
      </c>
      <c r="F119" s="152">
        <v>25119</v>
      </c>
      <c r="G119" s="152"/>
      <c r="H119" s="152" t="s">
        <v>207</v>
      </c>
      <c r="I119" s="152" t="s">
        <v>270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269</v>
      </c>
      <c r="F120" s="152">
        <v>25120</v>
      </c>
      <c r="G120" s="152"/>
      <c r="H120" s="152" t="s">
        <v>207</v>
      </c>
      <c r="I120" s="152" t="s">
        <v>271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269</v>
      </c>
      <c r="F121" s="152">
        <v>25121</v>
      </c>
      <c r="G121" s="152"/>
      <c r="H121" s="152" t="s">
        <v>207</v>
      </c>
      <c r="I121" s="152" t="s">
        <v>272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269</v>
      </c>
      <c r="F122" s="152">
        <v>25122</v>
      </c>
      <c r="G122" s="152"/>
      <c r="H122" s="152" t="s">
        <v>207</v>
      </c>
      <c r="I122" s="152" t="s">
        <v>273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269</v>
      </c>
      <c r="F123" s="152">
        <v>25123</v>
      </c>
      <c r="G123" s="152"/>
      <c r="H123" s="152" t="s">
        <v>207</v>
      </c>
      <c r="I123" s="152" t="s">
        <v>274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269</v>
      </c>
      <c r="F124" s="152">
        <v>25124</v>
      </c>
      <c r="G124" s="152"/>
      <c r="H124" s="152" t="s">
        <v>207</v>
      </c>
      <c r="I124" s="152" t="s">
        <v>275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218</v>
      </c>
      <c r="F125" s="152">
        <v>25125</v>
      </c>
      <c r="G125" s="152"/>
      <c r="H125" s="152" t="s">
        <v>207</v>
      </c>
      <c r="I125" s="152" t="s">
        <v>220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256</v>
      </c>
      <c r="F126" s="152">
        <v>25126</v>
      </c>
      <c r="G126" s="152"/>
      <c r="H126" s="152" t="s">
        <v>207</v>
      </c>
      <c r="I126" s="152" t="s">
        <v>257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256</v>
      </c>
      <c r="F127" s="152">
        <v>25127</v>
      </c>
      <c r="G127" s="152"/>
      <c r="H127" s="152" t="s">
        <v>207</v>
      </c>
      <c r="I127" s="152" t="s">
        <v>258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262</v>
      </c>
      <c r="F128" s="152">
        <v>25128</v>
      </c>
      <c r="G128" s="152"/>
      <c r="H128" s="152" t="s">
        <v>207</v>
      </c>
      <c r="I128" s="152" t="s">
        <v>264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265</v>
      </c>
      <c r="F129" s="152">
        <v>25129</v>
      </c>
      <c r="G129" s="152"/>
      <c r="H129" s="152" t="s">
        <v>207</v>
      </c>
      <c r="I129" s="152" t="s">
        <v>266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265</v>
      </c>
      <c r="F130" s="152">
        <v>25130</v>
      </c>
      <c r="G130" s="152"/>
      <c r="H130" s="152" t="s">
        <v>207</v>
      </c>
      <c r="I130" s="152" t="s">
        <v>267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676</v>
      </c>
      <c r="F131" s="152">
        <v>25131</v>
      </c>
      <c r="G131" s="152"/>
      <c r="H131" s="152" t="s">
        <v>675</v>
      </c>
      <c r="I131" s="152" t="s">
        <v>677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678</v>
      </c>
      <c r="F132" s="152">
        <v>25132</v>
      </c>
      <c r="G132" s="152"/>
      <c r="H132" s="152" t="s">
        <v>675</v>
      </c>
      <c r="I132" s="152" t="s">
        <v>679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678</v>
      </c>
      <c r="F133" s="152">
        <v>25133</v>
      </c>
      <c r="G133" s="152"/>
      <c r="H133" s="152" t="s">
        <v>675</v>
      </c>
      <c r="I133" s="152" t="s">
        <v>680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678</v>
      </c>
      <c r="F134" s="152">
        <v>25134</v>
      </c>
      <c r="G134" s="152"/>
      <c r="H134" s="152" t="s">
        <v>675</v>
      </c>
      <c r="I134" s="152" t="s">
        <v>683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678</v>
      </c>
      <c r="F135" s="152">
        <v>25135</v>
      </c>
      <c r="G135" s="152"/>
      <c r="H135" s="152" t="s">
        <v>675</v>
      </c>
      <c r="I135" s="152" t="s">
        <v>684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678</v>
      </c>
      <c r="F136" s="152">
        <v>25136</v>
      </c>
      <c r="G136" s="152"/>
      <c r="H136" s="152" t="s">
        <v>675</v>
      </c>
      <c r="I136" s="152" t="s">
        <v>681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678</v>
      </c>
      <c r="F137" s="152">
        <v>25137</v>
      </c>
      <c r="G137" s="152"/>
      <c r="H137" s="152" t="s">
        <v>675</v>
      </c>
      <c r="I137" s="152" t="s">
        <v>682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685</v>
      </c>
      <c r="F138" s="152">
        <v>25138</v>
      </c>
      <c r="G138" s="152"/>
      <c r="H138" s="152" t="s">
        <v>675</v>
      </c>
      <c r="I138" s="152" t="s">
        <v>686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685</v>
      </c>
      <c r="F139" s="152">
        <v>25139</v>
      </c>
      <c r="G139" s="152"/>
      <c r="H139" s="152" t="s">
        <v>675</v>
      </c>
      <c r="I139" s="152" t="s">
        <v>688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685</v>
      </c>
      <c r="F140" s="152">
        <v>25140</v>
      </c>
      <c r="G140" s="152"/>
      <c r="H140" s="152" t="s">
        <v>675</v>
      </c>
      <c r="I140" s="152" t="s">
        <v>687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689</v>
      </c>
      <c r="F141" s="152">
        <v>25141</v>
      </c>
      <c r="G141" s="152"/>
      <c r="H141" s="152" t="s">
        <v>675</v>
      </c>
      <c r="I141" s="152" t="s">
        <v>690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689</v>
      </c>
      <c r="F142" s="152">
        <v>25142</v>
      </c>
      <c r="G142" s="152"/>
      <c r="H142" s="152" t="s">
        <v>675</v>
      </c>
      <c r="I142" s="152" t="s">
        <v>691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689</v>
      </c>
      <c r="F143" s="152">
        <v>25143</v>
      </c>
      <c r="G143" s="152"/>
      <c r="H143" s="152" t="s">
        <v>675</v>
      </c>
      <c r="I143" s="152" t="s">
        <v>692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689</v>
      </c>
      <c r="F144" s="152">
        <v>25144</v>
      </c>
      <c r="G144" s="152"/>
      <c r="H144" s="152" t="s">
        <v>675</v>
      </c>
      <c r="I144" s="152" t="s">
        <v>693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694</v>
      </c>
      <c r="F145" s="152">
        <v>25145</v>
      </c>
      <c r="G145" s="152"/>
      <c r="H145" s="152" t="s">
        <v>675</v>
      </c>
      <c r="I145" s="152" t="s">
        <v>695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694</v>
      </c>
      <c r="F146" s="152">
        <v>25146</v>
      </c>
      <c r="G146" s="152"/>
      <c r="H146" s="152" t="s">
        <v>675</v>
      </c>
      <c r="I146" s="152" t="s">
        <v>696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697</v>
      </c>
      <c r="F147" s="152">
        <v>25147</v>
      </c>
      <c r="G147" s="152"/>
      <c r="H147" s="152" t="s">
        <v>675</v>
      </c>
      <c r="I147" s="152" t="s">
        <v>698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697</v>
      </c>
      <c r="F148" s="152">
        <v>25148</v>
      </c>
      <c r="G148" s="152"/>
      <c r="H148" s="152" t="s">
        <v>675</v>
      </c>
      <c r="I148" s="152" t="s">
        <v>699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700</v>
      </c>
      <c r="F149" s="152">
        <v>25149</v>
      </c>
      <c r="G149" s="152"/>
      <c r="H149" s="152" t="s">
        <v>675</v>
      </c>
      <c r="I149" s="152" t="s">
        <v>701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700</v>
      </c>
      <c r="F150" s="152">
        <v>25150</v>
      </c>
      <c r="G150" s="152"/>
      <c r="H150" s="152" t="s">
        <v>675</v>
      </c>
      <c r="I150" s="152" t="s">
        <v>702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703</v>
      </c>
      <c r="F151" s="152">
        <v>25151</v>
      </c>
      <c r="G151" s="152"/>
      <c r="H151" s="152" t="s">
        <v>675</v>
      </c>
      <c r="I151" s="152" t="s">
        <v>704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703</v>
      </c>
      <c r="F152" s="152">
        <v>25152</v>
      </c>
      <c r="G152" s="152"/>
      <c r="H152" s="152" t="s">
        <v>675</v>
      </c>
      <c r="I152" s="152" t="s">
        <v>705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161</v>
      </c>
      <c r="F153" s="174">
        <v>25153</v>
      </c>
      <c r="G153" s="174"/>
      <c r="H153" s="174" t="s">
        <v>650</v>
      </c>
      <c r="I153" s="174" t="s">
        <v>651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161</v>
      </c>
      <c r="F154" s="174">
        <v>25154</v>
      </c>
      <c r="G154" s="174"/>
      <c r="H154" s="174" t="s">
        <v>650</v>
      </c>
      <c r="I154" s="174" t="s">
        <v>652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161</v>
      </c>
      <c r="F155" s="174">
        <v>25155</v>
      </c>
      <c r="G155" s="174"/>
      <c r="H155" s="174" t="s">
        <v>650</v>
      </c>
      <c r="I155" s="174" t="s">
        <v>653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657</v>
      </c>
      <c r="F156" s="152">
        <v>25158</v>
      </c>
      <c r="G156" s="152"/>
      <c r="H156" s="152" t="s">
        <v>650</v>
      </c>
      <c r="I156" s="152" t="s">
        <v>658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659</v>
      </c>
      <c r="F157" s="152">
        <v>25159</v>
      </c>
      <c r="G157" s="152"/>
      <c r="H157" s="152" t="s">
        <v>650</v>
      </c>
      <c r="I157" s="152" t="s">
        <v>660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661</v>
      </c>
      <c r="F158" s="152">
        <v>25160</v>
      </c>
      <c r="G158" s="152"/>
      <c r="H158" s="152" t="s">
        <v>650</v>
      </c>
      <c r="I158" s="152" t="s">
        <v>662</v>
      </c>
      <c r="J158" s="152">
        <v>4</v>
      </c>
      <c r="K158" s="153">
        <v>1.1000000000000001</v>
      </c>
      <c r="L158" s="197" t="s">
        <v>278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661</v>
      </c>
      <c r="F159" s="152">
        <v>25161</v>
      </c>
      <c r="G159" s="152"/>
      <c r="H159" s="152" t="s">
        <v>650</v>
      </c>
      <c r="I159" s="152" t="s">
        <v>663</v>
      </c>
      <c r="J159" s="152">
        <v>4</v>
      </c>
      <c r="K159" s="153">
        <v>1.1000000000000001</v>
      </c>
      <c r="L159" s="197" t="s">
        <v>278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664</v>
      </c>
      <c r="F160" s="152">
        <v>25162</v>
      </c>
      <c r="G160" s="152"/>
      <c r="H160" s="152" t="s">
        <v>650</v>
      </c>
      <c r="I160" s="152" t="s">
        <v>665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666</v>
      </c>
      <c r="F161" s="152">
        <v>25163</v>
      </c>
      <c r="G161" s="152"/>
      <c r="H161" s="152" t="s">
        <v>650</v>
      </c>
      <c r="I161" s="152" t="s">
        <v>667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666</v>
      </c>
      <c r="F162" s="152">
        <v>25164</v>
      </c>
      <c r="G162" s="152"/>
      <c r="H162" s="152" t="s">
        <v>650</v>
      </c>
      <c r="I162" s="152" t="s">
        <v>668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669</v>
      </c>
      <c r="F163" s="152">
        <v>25165</v>
      </c>
      <c r="G163" s="152"/>
      <c r="H163" s="152" t="s">
        <v>650</v>
      </c>
      <c r="I163" s="152" t="s">
        <v>670</v>
      </c>
      <c r="J163" s="152">
        <v>4</v>
      </c>
      <c r="K163" s="153">
        <v>1.1000000000000001</v>
      </c>
      <c r="L163" s="197" t="s">
        <v>278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671</v>
      </c>
      <c r="F164" s="152">
        <v>25166</v>
      </c>
      <c r="G164" s="152"/>
      <c r="H164" s="152" t="s">
        <v>650</v>
      </c>
      <c r="I164" s="152" t="s">
        <v>672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673</v>
      </c>
      <c r="F165" s="152">
        <v>25167</v>
      </c>
      <c r="G165" s="152"/>
      <c r="H165" s="152" t="s">
        <v>650</v>
      </c>
      <c r="I165" s="152" t="s">
        <v>674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738</v>
      </c>
      <c r="F166" s="152">
        <v>25168</v>
      </c>
      <c r="G166" s="152"/>
      <c r="H166" s="152" t="s">
        <v>737</v>
      </c>
      <c r="I166" s="152" t="s">
        <v>739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738</v>
      </c>
      <c r="F167" s="152">
        <v>25169</v>
      </c>
      <c r="G167" s="152"/>
      <c r="H167" s="152" t="s">
        <v>737</v>
      </c>
      <c r="I167" s="152" t="s">
        <v>740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738</v>
      </c>
      <c r="F168" s="152">
        <v>25170</v>
      </c>
      <c r="G168" s="152"/>
      <c r="H168" s="152" t="s">
        <v>737</v>
      </c>
      <c r="I168" s="152" t="s">
        <v>741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738</v>
      </c>
      <c r="F169" s="152">
        <v>25171</v>
      </c>
      <c r="G169" s="152"/>
      <c r="H169" s="152" t="s">
        <v>737</v>
      </c>
      <c r="I169" s="152" t="s">
        <v>742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743</v>
      </c>
      <c r="F170" s="152">
        <v>25172</v>
      </c>
      <c r="G170" s="152"/>
      <c r="H170" s="152" t="s">
        <v>737</v>
      </c>
      <c r="I170" s="152" t="s">
        <v>744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743</v>
      </c>
      <c r="F171" s="152">
        <v>25173</v>
      </c>
      <c r="G171" s="152"/>
      <c r="H171" s="152" t="s">
        <v>737</v>
      </c>
      <c r="I171" s="152" t="s">
        <v>746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743</v>
      </c>
      <c r="F172" s="152">
        <v>25174</v>
      </c>
      <c r="G172" s="152"/>
      <c r="H172" s="152" t="s">
        <v>737</v>
      </c>
      <c r="I172" s="152" t="s">
        <v>745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747</v>
      </c>
      <c r="F173" s="152">
        <v>25175</v>
      </c>
      <c r="G173" s="152"/>
      <c r="H173" s="152" t="s">
        <v>737</v>
      </c>
      <c r="I173" s="152" t="s">
        <v>748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749</v>
      </c>
      <c r="F174" s="152">
        <v>25176</v>
      </c>
      <c r="G174" s="152"/>
      <c r="H174" s="152" t="s">
        <v>737</v>
      </c>
      <c r="I174" s="152" t="s">
        <v>750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749</v>
      </c>
      <c r="F175" s="152">
        <v>25177</v>
      </c>
      <c r="G175" s="152"/>
      <c r="H175" s="152" t="s">
        <v>737</v>
      </c>
      <c r="I175" s="152" t="s">
        <v>751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749</v>
      </c>
      <c r="F176" s="152">
        <v>25178</v>
      </c>
      <c r="G176" s="152"/>
      <c r="H176" s="152" t="s">
        <v>737</v>
      </c>
      <c r="I176" s="152" t="s">
        <v>752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753</v>
      </c>
      <c r="F177" s="152">
        <v>25179</v>
      </c>
      <c r="G177" s="152"/>
      <c r="H177" s="152" t="s">
        <v>737</v>
      </c>
      <c r="I177" s="152" t="s">
        <v>754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753</v>
      </c>
      <c r="F178" s="152">
        <v>25180</v>
      </c>
      <c r="G178" s="152"/>
      <c r="H178" s="152" t="s">
        <v>737</v>
      </c>
      <c r="I178" s="152" t="s">
        <v>757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753</v>
      </c>
      <c r="F179" s="152">
        <v>25181</v>
      </c>
      <c r="G179" s="152"/>
      <c r="H179" s="152" t="s">
        <v>737</v>
      </c>
      <c r="I179" s="152" t="s">
        <v>755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753</v>
      </c>
      <c r="F180" s="152">
        <v>25182</v>
      </c>
      <c r="G180" s="152"/>
      <c r="H180" s="152" t="s">
        <v>737</v>
      </c>
      <c r="I180" s="152" t="s">
        <v>756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762</v>
      </c>
      <c r="F181" s="152">
        <v>25183</v>
      </c>
      <c r="G181" s="152"/>
      <c r="H181" s="152" t="s">
        <v>737</v>
      </c>
      <c r="I181" s="152" t="s">
        <v>763</v>
      </c>
      <c r="J181" s="152">
        <v>4</v>
      </c>
      <c r="K181" s="153">
        <v>1.3</v>
      </c>
      <c r="L181" s="197" t="s">
        <v>278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758</v>
      </c>
      <c r="F182" s="152">
        <v>25184</v>
      </c>
      <c r="G182" s="152"/>
      <c r="H182" s="152" t="s">
        <v>737</v>
      </c>
      <c r="I182" s="152" t="s">
        <v>759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758</v>
      </c>
      <c r="F183" s="152">
        <v>25185</v>
      </c>
      <c r="G183" s="152"/>
      <c r="H183" s="152" t="s">
        <v>737</v>
      </c>
      <c r="I183" s="152" t="s">
        <v>760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758</v>
      </c>
      <c r="F184" s="152">
        <v>25186</v>
      </c>
      <c r="G184" s="152"/>
      <c r="H184" s="152" t="s">
        <v>737</v>
      </c>
      <c r="I184" s="152" t="s">
        <v>761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537</v>
      </c>
      <c r="F185" s="152">
        <v>25187</v>
      </c>
      <c r="G185" s="152"/>
      <c r="H185" s="152" t="s">
        <v>536</v>
      </c>
      <c r="I185" s="152" t="s">
        <v>538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537</v>
      </c>
      <c r="F186" s="152">
        <v>25188</v>
      </c>
      <c r="G186" s="152"/>
      <c r="H186" s="152" t="s">
        <v>536</v>
      </c>
      <c r="I186" s="152" t="s">
        <v>539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540</v>
      </c>
      <c r="F187" s="152">
        <v>25189</v>
      </c>
      <c r="G187" s="152"/>
      <c r="H187" s="152" t="s">
        <v>536</v>
      </c>
      <c r="I187" s="152" t="s">
        <v>541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540</v>
      </c>
      <c r="F188" s="152">
        <v>25190</v>
      </c>
      <c r="G188" s="152"/>
      <c r="H188" s="152" t="s">
        <v>536</v>
      </c>
      <c r="I188" s="152" t="s">
        <v>542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543</v>
      </c>
      <c r="F189" s="152">
        <v>25191</v>
      </c>
      <c r="G189" s="152"/>
      <c r="H189" s="152" t="s">
        <v>536</v>
      </c>
      <c r="I189" s="152" t="s">
        <v>544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543</v>
      </c>
      <c r="F190" s="152">
        <v>25192</v>
      </c>
      <c r="G190" s="152"/>
      <c r="H190" s="152" t="s">
        <v>536</v>
      </c>
      <c r="I190" s="152" t="s">
        <v>545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501</v>
      </c>
      <c r="F191" s="152">
        <v>25193</v>
      </c>
      <c r="G191" s="152"/>
      <c r="H191" s="152" t="s">
        <v>500</v>
      </c>
      <c r="I191" s="152" t="s">
        <v>502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501</v>
      </c>
      <c r="F192" s="152">
        <v>25194</v>
      </c>
      <c r="G192" s="152"/>
      <c r="H192" s="152" t="s">
        <v>500</v>
      </c>
      <c r="I192" s="152" t="s">
        <v>503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501</v>
      </c>
      <c r="F193" s="152">
        <v>25195</v>
      </c>
      <c r="G193" s="152"/>
      <c r="H193" s="152" t="s">
        <v>500</v>
      </c>
      <c r="I193" s="152" t="s">
        <v>504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501</v>
      </c>
      <c r="F194" s="152">
        <v>25196</v>
      </c>
      <c r="G194" s="152"/>
      <c r="H194" s="152" t="s">
        <v>500</v>
      </c>
      <c r="I194" s="152" t="s">
        <v>505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506</v>
      </c>
      <c r="F195" s="152">
        <v>25197</v>
      </c>
      <c r="G195" s="152"/>
      <c r="H195" s="152" t="s">
        <v>500</v>
      </c>
      <c r="I195" s="152" t="s">
        <v>507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506</v>
      </c>
      <c r="F196" s="152">
        <v>25198</v>
      </c>
      <c r="G196" s="152"/>
      <c r="H196" s="152" t="s">
        <v>500</v>
      </c>
      <c r="I196" s="152" t="s">
        <v>508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509</v>
      </c>
      <c r="F197" s="152">
        <v>25199</v>
      </c>
      <c r="G197" s="152"/>
      <c r="H197" s="152" t="s">
        <v>500</v>
      </c>
      <c r="I197" s="152" t="s">
        <v>510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511</v>
      </c>
      <c r="F198" s="152">
        <v>25200</v>
      </c>
      <c r="G198" s="152"/>
      <c r="H198" s="152" t="s">
        <v>500</v>
      </c>
      <c r="I198" s="152" t="s">
        <v>512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513</v>
      </c>
      <c r="F199" s="152">
        <v>25201</v>
      </c>
      <c r="G199" s="152"/>
      <c r="H199" s="152" t="s">
        <v>500</v>
      </c>
      <c r="I199" s="152" t="s">
        <v>514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515</v>
      </c>
      <c r="F200" s="152">
        <v>25202</v>
      </c>
      <c r="G200" s="152"/>
      <c r="H200" s="152" t="s">
        <v>500</v>
      </c>
      <c r="I200" s="152" t="s">
        <v>516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515</v>
      </c>
      <c r="F201" s="152">
        <v>25203</v>
      </c>
      <c r="G201" s="152"/>
      <c r="H201" s="152" t="s">
        <v>500</v>
      </c>
      <c r="I201" s="152" t="s">
        <v>520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515</v>
      </c>
      <c r="F202" s="152">
        <v>25204</v>
      </c>
      <c r="G202" s="152"/>
      <c r="H202" s="152" t="s">
        <v>500</v>
      </c>
      <c r="I202" s="152" t="s">
        <v>517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515</v>
      </c>
      <c r="F203" s="152">
        <v>25205</v>
      </c>
      <c r="G203" s="152"/>
      <c r="H203" s="152" t="s">
        <v>500</v>
      </c>
      <c r="I203" s="152" t="s">
        <v>518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515</v>
      </c>
      <c r="F204" s="152">
        <v>25206</v>
      </c>
      <c r="G204" s="152"/>
      <c r="H204" s="152" t="s">
        <v>500</v>
      </c>
      <c r="I204" s="152" t="s">
        <v>519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521</v>
      </c>
      <c r="F205" s="152">
        <v>25207</v>
      </c>
      <c r="G205" s="152"/>
      <c r="H205" s="152" t="s">
        <v>500</v>
      </c>
      <c r="I205" s="152" t="s">
        <v>522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521</v>
      </c>
      <c r="F206" s="152">
        <v>25208</v>
      </c>
      <c r="G206" s="152"/>
      <c r="H206" s="152" t="s">
        <v>500</v>
      </c>
      <c r="I206" s="152" t="s">
        <v>524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521</v>
      </c>
      <c r="F207" s="152">
        <v>25209</v>
      </c>
      <c r="G207" s="152"/>
      <c r="H207" s="152" t="s">
        <v>500</v>
      </c>
      <c r="I207" s="152" t="s">
        <v>525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521</v>
      </c>
      <c r="F208" s="152">
        <v>25210</v>
      </c>
      <c r="G208" s="152"/>
      <c r="H208" s="152" t="s">
        <v>500</v>
      </c>
      <c r="I208" s="152" t="s">
        <v>523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526</v>
      </c>
      <c r="F209" s="152">
        <v>25211</v>
      </c>
      <c r="G209" s="152"/>
      <c r="H209" s="152" t="s">
        <v>500</v>
      </c>
      <c r="I209" s="152" t="s">
        <v>527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526</v>
      </c>
      <c r="F210" s="152">
        <v>25212</v>
      </c>
      <c r="G210" s="152"/>
      <c r="H210" s="152" t="s">
        <v>500</v>
      </c>
      <c r="I210" s="152" t="s">
        <v>528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529</v>
      </c>
      <c r="F211" s="152">
        <v>25213</v>
      </c>
      <c r="G211" s="152"/>
      <c r="H211" s="152" t="s">
        <v>500</v>
      </c>
      <c r="I211" s="152" t="s">
        <v>530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529</v>
      </c>
      <c r="F212" s="152">
        <v>25214</v>
      </c>
      <c r="G212" s="152"/>
      <c r="H212" s="152" t="s">
        <v>500</v>
      </c>
      <c r="I212" s="152" t="s">
        <v>532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529</v>
      </c>
      <c r="F213" s="152">
        <v>25215</v>
      </c>
      <c r="G213" s="152"/>
      <c r="H213" s="152" t="s">
        <v>500</v>
      </c>
      <c r="I213" s="152" t="s">
        <v>531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533</v>
      </c>
      <c r="F214" s="152">
        <v>25216</v>
      </c>
      <c r="G214" s="152"/>
      <c r="H214" s="152" t="s">
        <v>500</v>
      </c>
      <c r="I214" s="152" t="s">
        <v>534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533</v>
      </c>
      <c r="F215" s="152">
        <v>25217</v>
      </c>
      <c r="G215" s="152"/>
      <c r="H215" s="152" t="s">
        <v>500</v>
      </c>
      <c r="I215" s="152" t="s">
        <v>535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547</v>
      </c>
      <c r="F216" s="166">
        <v>25218</v>
      </c>
      <c r="G216" s="166"/>
      <c r="H216" s="166" t="s">
        <v>546</v>
      </c>
      <c r="I216" s="152" t="s">
        <v>548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547</v>
      </c>
      <c r="F217" s="169">
        <v>25219</v>
      </c>
      <c r="G217" s="169"/>
      <c r="H217" s="169" t="s">
        <v>546</v>
      </c>
      <c r="I217" s="173" t="s">
        <v>549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550</v>
      </c>
      <c r="F218" s="152">
        <v>25220</v>
      </c>
      <c r="G218" s="152"/>
      <c r="H218" s="152" t="s">
        <v>546</v>
      </c>
      <c r="I218" s="152" t="s">
        <v>551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550</v>
      </c>
      <c r="F219" s="152">
        <v>25221</v>
      </c>
      <c r="G219" s="152"/>
      <c r="H219" s="152" t="s">
        <v>546</v>
      </c>
      <c r="I219" s="152" t="s">
        <v>554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550</v>
      </c>
      <c r="F220" s="152">
        <v>25222</v>
      </c>
      <c r="G220" s="152"/>
      <c r="H220" s="152" t="s">
        <v>546</v>
      </c>
      <c r="I220" s="152" t="s">
        <v>555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550</v>
      </c>
      <c r="F221" s="152">
        <v>25223</v>
      </c>
      <c r="G221" s="152"/>
      <c r="H221" s="152" t="s">
        <v>546</v>
      </c>
      <c r="I221" s="152" t="s">
        <v>552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550</v>
      </c>
      <c r="F222" s="152">
        <v>25224</v>
      </c>
      <c r="G222" s="152"/>
      <c r="H222" s="152" t="s">
        <v>546</v>
      </c>
      <c r="I222" s="152" t="s">
        <v>553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556</v>
      </c>
      <c r="F223" s="152">
        <v>25225</v>
      </c>
      <c r="G223" s="152"/>
      <c r="H223" s="152" t="s">
        <v>546</v>
      </c>
      <c r="I223" s="152" t="s">
        <v>557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556</v>
      </c>
      <c r="F224" s="152">
        <v>25226</v>
      </c>
      <c r="G224" s="152"/>
      <c r="H224" s="152" t="s">
        <v>546</v>
      </c>
      <c r="I224" s="152" t="s">
        <v>558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556</v>
      </c>
      <c r="F225" s="152">
        <v>25227</v>
      </c>
      <c r="G225" s="152"/>
      <c r="H225" s="152" t="s">
        <v>546</v>
      </c>
      <c r="I225" s="152" t="s">
        <v>559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560</v>
      </c>
      <c r="F226" s="152">
        <v>25228</v>
      </c>
      <c r="G226" s="152"/>
      <c r="H226" s="152" t="s">
        <v>546</v>
      </c>
      <c r="I226" s="152" t="s">
        <v>561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560</v>
      </c>
      <c r="F227" s="152">
        <v>25229</v>
      </c>
      <c r="G227" s="152"/>
      <c r="H227" s="152" t="s">
        <v>546</v>
      </c>
      <c r="I227" s="152" t="s">
        <v>562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563</v>
      </c>
      <c r="F228" s="152">
        <v>25230</v>
      </c>
      <c r="G228" s="152"/>
      <c r="H228" s="152" t="s">
        <v>546</v>
      </c>
      <c r="I228" s="152" t="s">
        <v>564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563</v>
      </c>
      <c r="F229" s="152">
        <v>25231</v>
      </c>
      <c r="G229" s="152"/>
      <c r="H229" s="152" t="s">
        <v>546</v>
      </c>
      <c r="I229" s="152" t="s">
        <v>565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566</v>
      </c>
      <c r="F230" s="152">
        <v>25232</v>
      </c>
      <c r="G230" s="152"/>
      <c r="H230" s="152" t="s">
        <v>546</v>
      </c>
      <c r="I230" s="152" t="s">
        <v>567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566</v>
      </c>
      <c r="F231" s="152">
        <v>25233</v>
      </c>
      <c r="G231" s="152"/>
      <c r="H231" s="152" t="s">
        <v>546</v>
      </c>
      <c r="I231" s="152" t="s">
        <v>568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566</v>
      </c>
      <c r="F232" s="152">
        <v>25234</v>
      </c>
      <c r="G232" s="152"/>
      <c r="H232" s="152" t="s">
        <v>546</v>
      </c>
      <c r="I232" s="152" t="s">
        <v>569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566</v>
      </c>
      <c r="F233" s="152">
        <v>25235</v>
      </c>
      <c r="G233" s="152"/>
      <c r="H233" s="152" t="s">
        <v>546</v>
      </c>
      <c r="I233" s="152" t="s">
        <v>570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571</v>
      </c>
      <c r="F234" s="152">
        <v>25236</v>
      </c>
      <c r="G234" s="152"/>
      <c r="H234" s="152" t="s">
        <v>546</v>
      </c>
      <c r="I234" s="152" t="s">
        <v>572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571</v>
      </c>
      <c r="F235" s="152">
        <v>25237</v>
      </c>
      <c r="G235" s="152"/>
      <c r="H235" s="152" t="s">
        <v>546</v>
      </c>
      <c r="I235" s="152" t="s">
        <v>573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571</v>
      </c>
      <c r="F236" s="152">
        <v>25238</v>
      </c>
      <c r="G236" s="152"/>
      <c r="H236" s="152" t="s">
        <v>546</v>
      </c>
      <c r="I236" s="152" t="s">
        <v>574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575</v>
      </c>
      <c r="F237" s="152">
        <v>25239</v>
      </c>
      <c r="G237" s="152"/>
      <c r="H237" s="152" t="s">
        <v>546</v>
      </c>
      <c r="I237" s="152" t="s">
        <v>576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575</v>
      </c>
      <c r="F238" s="152">
        <v>25240</v>
      </c>
      <c r="G238" s="152"/>
      <c r="H238" s="152" t="s">
        <v>546</v>
      </c>
      <c r="I238" s="152" t="s">
        <v>577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578</v>
      </c>
      <c r="F239" s="152">
        <v>25241</v>
      </c>
      <c r="G239" s="152"/>
      <c r="H239" s="152" t="s">
        <v>546</v>
      </c>
      <c r="I239" s="152" t="s">
        <v>579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578</v>
      </c>
      <c r="F240" s="152">
        <v>25242</v>
      </c>
      <c r="G240" s="152"/>
      <c r="H240" s="152" t="s">
        <v>546</v>
      </c>
      <c r="I240" s="152" t="s">
        <v>585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578</v>
      </c>
      <c r="F241" s="152">
        <v>25243</v>
      </c>
      <c r="G241" s="152"/>
      <c r="H241" s="152" t="s">
        <v>546</v>
      </c>
      <c r="I241" s="152" t="s">
        <v>586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578</v>
      </c>
      <c r="F242" s="152">
        <v>25244</v>
      </c>
      <c r="G242" s="152"/>
      <c r="H242" s="152" t="s">
        <v>546</v>
      </c>
      <c r="I242" s="152" t="s">
        <v>583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578</v>
      </c>
      <c r="F243" s="152">
        <v>25245</v>
      </c>
      <c r="G243" s="152"/>
      <c r="H243" s="152" t="s">
        <v>546</v>
      </c>
      <c r="I243" s="152" t="s">
        <v>584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578</v>
      </c>
      <c r="F244" s="152">
        <v>25246</v>
      </c>
      <c r="G244" s="152"/>
      <c r="H244" s="152" t="s">
        <v>546</v>
      </c>
      <c r="I244" s="152" t="s">
        <v>587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578</v>
      </c>
      <c r="F245" s="152">
        <v>25247</v>
      </c>
      <c r="G245" s="152"/>
      <c r="H245" s="152" t="s">
        <v>546</v>
      </c>
      <c r="I245" s="152" t="s">
        <v>580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578</v>
      </c>
      <c r="F246" s="152">
        <v>25248</v>
      </c>
      <c r="G246" s="152"/>
      <c r="H246" s="152" t="s">
        <v>546</v>
      </c>
      <c r="I246" s="152" t="s">
        <v>581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578</v>
      </c>
      <c r="F247" s="152">
        <v>25249</v>
      </c>
      <c r="G247" s="152"/>
      <c r="H247" s="152" t="s">
        <v>546</v>
      </c>
      <c r="I247" s="152" t="s">
        <v>582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890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865</v>
      </c>
      <c r="I248" s="127" t="s">
        <v>937</v>
      </c>
      <c r="J248" s="127">
        <v>1</v>
      </c>
      <c r="K248" s="128">
        <v>1</v>
      </c>
      <c r="L248" s="197" t="s">
        <v>156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890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865</v>
      </c>
      <c r="I249" s="127" t="s">
        <v>938</v>
      </c>
      <c r="J249" s="127">
        <v>1</v>
      </c>
      <c r="K249" s="128">
        <v>1</v>
      </c>
      <c r="L249" s="197" t="s">
        <v>156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890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865</v>
      </c>
      <c r="I250" s="127" t="s">
        <v>939</v>
      </c>
      <c r="J250" s="127">
        <v>1</v>
      </c>
      <c r="K250" s="128">
        <v>1</v>
      </c>
      <c r="L250" s="197" t="s">
        <v>156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890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865</v>
      </c>
      <c r="I251" s="127" t="s">
        <v>940</v>
      </c>
      <c r="J251" s="127">
        <v>1</v>
      </c>
      <c r="K251" s="128">
        <v>1</v>
      </c>
      <c r="L251" s="197" t="s">
        <v>156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890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865</v>
      </c>
      <c r="I252" s="127" t="s">
        <v>941</v>
      </c>
      <c r="J252" s="127">
        <v>1</v>
      </c>
      <c r="K252" s="128">
        <v>1</v>
      </c>
      <c r="L252" s="197" t="s">
        <v>156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890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865</v>
      </c>
      <c r="I253" s="127" t="s">
        <v>942</v>
      </c>
      <c r="J253" s="127">
        <v>1</v>
      </c>
      <c r="K253" s="128">
        <v>1</v>
      </c>
      <c r="L253" s="197" t="s">
        <v>156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890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865</v>
      </c>
      <c r="I254" s="127" t="s">
        <v>943</v>
      </c>
      <c r="J254" s="127">
        <v>1</v>
      </c>
      <c r="K254" s="128">
        <v>1</v>
      </c>
      <c r="L254" s="197" t="s">
        <v>156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890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865</v>
      </c>
      <c r="I255" s="127" t="s">
        <v>944</v>
      </c>
      <c r="J255" s="127">
        <v>1</v>
      </c>
      <c r="K255" s="128">
        <v>1</v>
      </c>
      <c r="L255" s="197" t="s">
        <v>156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890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866</v>
      </c>
      <c r="I256" s="127" t="s">
        <v>945</v>
      </c>
      <c r="J256" s="127">
        <v>1</v>
      </c>
      <c r="K256" s="128">
        <v>1</v>
      </c>
      <c r="L256" s="197" t="s">
        <v>156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890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866</v>
      </c>
      <c r="I257" s="127" t="s">
        <v>941</v>
      </c>
      <c r="J257" s="127">
        <v>1</v>
      </c>
      <c r="K257" s="128">
        <v>1</v>
      </c>
      <c r="L257" s="197" t="s">
        <v>156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890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866</v>
      </c>
      <c r="I258" s="127" t="s">
        <v>939</v>
      </c>
      <c r="J258" s="127">
        <v>1</v>
      </c>
      <c r="K258" s="128">
        <v>1</v>
      </c>
      <c r="L258" s="197" t="s">
        <v>156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890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866</v>
      </c>
      <c r="I259" s="127" t="s">
        <v>944</v>
      </c>
      <c r="J259" s="127">
        <v>1</v>
      </c>
      <c r="K259" s="128">
        <v>1</v>
      </c>
      <c r="L259" s="197" t="s">
        <v>156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347</v>
      </c>
      <c r="F260" s="152">
        <v>25262</v>
      </c>
      <c r="G260" s="152"/>
      <c r="H260" s="152" t="s">
        <v>342</v>
      </c>
      <c r="I260" s="152" t="s">
        <v>348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347</v>
      </c>
      <c r="F261" s="152">
        <v>25263</v>
      </c>
      <c r="G261" s="152"/>
      <c r="H261" s="152" t="s">
        <v>342</v>
      </c>
      <c r="I261" s="152" t="s">
        <v>349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350</v>
      </c>
      <c r="F262" s="152">
        <v>25264</v>
      </c>
      <c r="G262" s="152"/>
      <c r="H262" s="152" t="s">
        <v>342</v>
      </c>
      <c r="I262" s="152" t="s">
        <v>351</v>
      </c>
      <c r="J262" s="152">
        <v>4</v>
      </c>
      <c r="K262" s="153">
        <v>1.3</v>
      </c>
      <c r="L262" s="197" t="s">
        <v>278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352</v>
      </c>
      <c r="F263" s="152">
        <v>25265</v>
      </c>
      <c r="G263" s="152"/>
      <c r="H263" s="152" t="s">
        <v>342</v>
      </c>
      <c r="I263" s="152" t="s">
        <v>353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361</v>
      </c>
      <c r="F264" s="152">
        <v>25266</v>
      </c>
      <c r="G264" s="152"/>
      <c r="H264" s="152" t="s">
        <v>342</v>
      </c>
      <c r="I264" s="152" t="s">
        <v>362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361</v>
      </c>
      <c r="F265" s="152">
        <v>25267</v>
      </c>
      <c r="G265" s="152"/>
      <c r="H265" s="152" t="s">
        <v>342</v>
      </c>
      <c r="I265" s="173" t="s">
        <v>363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361</v>
      </c>
      <c r="F266" s="152">
        <v>25268</v>
      </c>
      <c r="G266" s="152"/>
      <c r="H266" s="152" t="s">
        <v>342</v>
      </c>
      <c r="I266" s="152" t="s">
        <v>364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361</v>
      </c>
      <c r="F267" s="152">
        <v>25269</v>
      </c>
      <c r="G267" s="152"/>
      <c r="H267" s="152" t="s">
        <v>342</v>
      </c>
      <c r="I267" s="152" t="s">
        <v>365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361</v>
      </c>
      <c r="F268" s="152">
        <v>25270</v>
      </c>
      <c r="G268" s="152"/>
      <c r="H268" s="152" t="s">
        <v>342</v>
      </c>
      <c r="I268" s="152" t="s">
        <v>366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361</v>
      </c>
      <c r="F269" s="152">
        <v>25271</v>
      </c>
      <c r="G269" s="152"/>
      <c r="H269" s="152" t="s">
        <v>342</v>
      </c>
      <c r="I269" s="152" t="s">
        <v>367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361</v>
      </c>
      <c r="F270" s="152">
        <v>25272</v>
      </c>
      <c r="G270" s="152"/>
      <c r="H270" s="152" t="s">
        <v>342</v>
      </c>
      <c r="I270" s="152" t="s">
        <v>368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361</v>
      </c>
      <c r="F271" s="152">
        <v>25273</v>
      </c>
      <c r="G271" s="152"/>
      <c r="H271" s="152" t="s">
        <v>342</v>
      </c>
      <c r="I271" s="152" t="s">
        <v>369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361</v>
      </c>
      <c r="F272" s="152">
        <v>25274</v>
      </c>
      <c r="G272" s="152"/>
      <c r="H272" s="152" t="s">
        <v>342</v>
      </c>
      <c r="I272" s="152" t="s">
        <v>370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371</v>
      </c>
      <c r="F273" s="152">
        <v>25275</v>
      </c>
      <c r="G273" s="152"/>
      <c r="H273" s="152" t="s">
        <v>342</v>
      </c>
      <c r="I273" s="152" t="s">
        <v>372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371</v>
      </c>
      <c r="F274" s="152">
        <v>25276</v>
      </c>
      <c r="G274" s="152"/>
      <c r="H274" s="152" t="s">
        <v>342</v>
      </c>
      <c r="I274" s="152" t="s">
        <v>373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371</v>
      </c>
      <c r="F275" s="152">
        <v>25277</v>
      </c>
      <c r="G275" s="152"/>
      <c r="H275" s="152" t="s">
        <v>342</v>
      </c>
      <c r="I275" s="152" t="s">
        <v>374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375</v>
      </c>
      <c r="F276" s="152">
        <v>25278</v>
      </c>
      <c r="G276" s="152"/>
      <c r="H276" s="152" t="s">
        <v>342</v>
      </c>
      <c r="I276" s="152" t="s">
        <v>376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375</v>
      </c>
      <c r="F277" s="152">
        <v>25279</v>
      </c>
      <c r="G277" s="152"/>
      <c r="H277" s="152" t="s">
        <v>342</v>
      </c>
      <c r="I277" s="152" t="s">
        <v>377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378</v>
      </c>
      <c r="F278" s="152">
        <v>25280</v>
      </c>
      <c r="G278" s="152"/>
      <c r="H278" s="152" t="s">
        <v>342</v>
      </c>
      <c r="I278" s="152" t="s">
        <v>379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378</v>
      </c>
      <c r="F279" s="152">
        <v>25281</v>
      </c>
      <c r="G279" s="152"/>
      <c r="H279" s="152" t="s">
        <v>342</v>
      </c>
      <c r="I279" s="152" t="s">
        <v>381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378</v>
      </c>
      <c r="F280" s="152">
        <v>25282</v>
      </c>
      <c r="G280" s="152"/>
      <c r="H280" s="152" t="s">
        <v>342</v>
      </c>
      <c r="I280" s="152" t="s">
        <v>383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378</v>
      </c>
      <c r="F281" s="152">
        <v>25284</v>
      </c>
      <c r="G281" s="152"/>
      <c r="H281" s="152" t="s">
        <v>342</v>
      </c>
      <c r="I281" s="152" t="s">
        <v>382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378</v>
      </c>
      <c r="F282" s="152">
        <v>25285</v>
      </c>
      <c r="G282" s="152"/>
      <c r="H282" s="152" t="s">
        <v>342</v>
      </c>
      <c r="I282" s="152" t="s">
        <v>380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392</v>
      </c>
      <c r="F283" s="152">
        <v>25286</v>
      </c>
      <c r="G283" s="152"/>
      <c r="H283" s="152" t="s">
        <v>342</v>
      </c>
      <c r="I283" s="152" t="s">
        <v>393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392</v>
      </c>
      <c r="F284" s="152">
        <v>25287</v>
      </c>
      <c r="G284" s="152"/>
      <c r="H284" s="152" t="s">
        <v>342</v>
      </c>
      <c r="I284" s="152" t="s">
        <v>394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392</v>
      </c>
      <c r="F285" s="152">
        <v>25288</v>
      </c>
      <c r="G285" s="152"/>
      <c r="H285" s="152" t="s">
        <v>342</v>
      </c>
      <c r="I285" s="152" t="s">
        <v>395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392</v>
      </c>
      <c r="F286" s="152">
        <v>25289</v>
      </c>
      <c r="G286" s="152"/>
      <c r="H286" s="152" t="s">
        <v>342</v>
      </c>
      <c r="I286" s="152" t="s">
        <v>396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392</v>
      </c>
      <c r="F287" s="152">
        <v>25290</v>
      </c>
      <c r="G287" s="152"/>
      <c r="H287" s="152" t="s">
        <v>342</v>
      </c>
      <c r="I287" s="152" t="s">
        <v>398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392</v>
      </c>
      <c r="F288" s="152">
        <v>25291</v>
      </c>
      <c r="G288" s="152"/>
      <c r="H288" s="152" t="s">
        <v>342</v>
      </c>
      <c r="I288" s="152" t="s">
        <v>399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392</v>
      </c>
      <c r="F289" s="152">
        <v>25292</v>
      </c>
      <c r="G289" s="152"/>
      <c r="H289" s="152" t="s">
        <v>342</v>
      </c>
      <c r="I289" s="152" t="s">
        <v>400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392</v>
      </c>
      <c r="F290" s="152">
        <v>25293</v>
      </c>
      <c r="G290" s="152"/>
      <c r="H290" s="152" t="s">
        <v>342</v>
      </c>
      <c r="I290" s="152" t="s">
        <v>401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392</v>
      </c>
      <c r="F291" s="152">
        <v>25294</v>
      </c>
      <c r="G291" s="152"/>
      <c r="H291" s="152" t="s">
        <v>342</v>
      </c>
      <c r="I291" s="152" t="s">
        <v>397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392</v>
      </c>
      <c r="F292" s="152">
        <v>25295</v>
      </c>
      <c r="G292" s="152"/>
      <c r="H292" s="152" t="s">
        <v>342</v>
      </c>
      <c r="I292" s="152" t="s">
        <v>402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403</v>
      </c>
      <c r="F293" s="152">
        <v>25296</v>
      </c>
      <c r="G293" s="152"/>
      <c r="H293" s="152" t="s">
        <v>342</v>
      </c>
      <c r="I293" s="152" t="s">
        <v>404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403</v>
      </c>
      <c r="F294" s="152">
        <v>25297</v>
      </c>
      <c r="G294" s="152"/>
      <c r="H294" s="152" t="s">
        <v>342</v>
      </c>
      <c r="I294" s="152" t="s">
        <v>405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409</v>
      </c>
      <c r="F295" s="152">
        <v>25298</v>
      </c>
      <c r="G295" s="152"/>
      <c r="H295" s="152" t="s">
        <v>342</v>
      </c>
      <c r="I295" s="152" t="s">
        <v>410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409</v>
      </c>
      <c r="F296" s="152">
        <v>25299</v>
      </c>
      <c r="G296" s="152"/>
      <c r="H296" s="152" t="s">
        <v>342</v>
      </c>
      <c r="I296" s="152" t="s">
        <v>412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409</v>
      </c>
      <c r="F297" s="152">
        <v>25300</v>
      </c>
      <c r="G297" s="152"/>
      <c r="H297" s="152" t="s">
        <v>342</v>
      </c>
      <c r="I297" s="152" t="s">
        <v>413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409</v>
      </c>
      <c r="F298" s="152">
        <v>25301</v>
      </c>
      <c r="G298" s="152"/>
      <c r="H298" s="152" t="s">
        <v>342</v>
      </c>
      <c r="I298" s="152" t="s">
        <v>411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409</v>
      </c>
      <c r="F299" s="152">
        <v>25302</v>
      </c>
      <c r="G299" s="152"/>
      <c r="H299" s="152" t="s">
        <v>342</v>
      </c>
      <c r="I299" s="152" t="s">
        <v>414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416</v>
      </c>
      <c r="F300" s="152">
        <v>25303</v>
      </c>
      <c r="G300" s="152"/>
      <c r="H300" s="152" t="s">
        <v>342</v>
      </c>
      <c r="I300" s="152" t="s">
        <v>417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418</v>
      </c>
      <c r="F301" s="152">
        <v>25304</v>
      </c>
      <c r="G301" s="152"/>
      <c r="H301" s="152" t="s">
        <v>342</v>
      </c>
      <c r="I301" s="152" t="s">
        <v>419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418</v>
      </c>
      <c r="F302" s="152">
        <v>25305</v>
      </c>
      <c r="G302" s="152"/>
      <c r="H302" s="152" t="s">
        <v>342</v>
      </c>
      <c r="I302" s="152" t="s">
        <v>423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418</v>
      </c>
      <c r="F303" s="152">
        <v>25306</v>
      </c>
      <c r="G303" s="152"/>
      <c r="H303" s="152" t="s">
        <v>342</v>
      </c>
      <c r="I303" s="152" t="s">
        <v>424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418</v>
      </c>
      <c r="F304" s="152">
        <v>25307</v>
      </c>
      <c r="G304" s="152"/>
      <c r="H304" s="152" t="s">
        <v>342</v>
      </c>
      <c r="I304" s="152" t="s">
        <v>425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418</v>
      </c>
      <c r="F305" s="152">
        <v>25308</v>
      </c>
      <c r="G305" s="152"/>
      <c r="H305" s="152" t="s">
        <v>342</v>
      </c>
      <c r="I305" s="152" t="s">
        <v>426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418</v>
      </c>
      <c r="F306" s="152">
        <v>25309</v>
      </c>
      <c r="G306" s="152"/>
      <c r="H306" s="152" t="s">
        <v>342</v>
      </c>
      <c r="I306" s="152" t="s">
        <v>420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418</v>
      </c>
      <c r="F307" s="152">
        <v>25310</v>
      </c>
      <c r="G307" s="152"/>
      <c r="H307" s="152" t="s">
        <v>342</v>
      </c>
      <c r="I307" s="152" t="s">
        <v>421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418</v>
      </c>
      <c r="F308" s="166">
        <v>25311</v>
      </c>
      <c r="G308" s="166"/>
      <c r="H308" s="166" t="s">
        <v>342</v>
      </c>
      <c r="I308" s="166" t="s">
        <v>422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427</v>
      </c>
      <c r="F309" s="169">
        <v>25312</v>
      </c>
      <c r="G309" s="169"/>
      <c r="H309" s="169" t="s">
        <v>342</v>
      </c>
      <c r="I309" s="169" t="s">
        <v>428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427</v>
      </c>
      <c r="F310" s="169">
        <v>25313</v>
      </c>
      <c r="G310" s="169"/>
      <c r="H310" s="169" t="s">
        <v>342</v>
      </c>
      <c r="I310" s="169" t="s">
        <v>429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427</v>
      </c>
      <c r="F311" s="169">
        <v>25314</v>
      </c>
      <c r="G311" s="169"/>
      <c r="H311" s="169" t="s">
        <v>342</v>
      </c>
      <c r="I311" s="169" t="s">
        <v>430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427</v>
      </c>
      <c r="F312" s="169">
        <v>25315</v>
      </c>
      <c r="G312" s="169"/>
      <c r="H312" s="169" t="s">
        <v>342</v>
      </c>
      <c r="I312" s="169" t="s">
        <v>431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427</v>
      </c>
      <c r="F313" s="169">
        <v>25316</v>
      </c>
      <c r="G313" s="169"/>
      <c r="H313" s="169" t="s">
        <v>342</v>
      </c>
      <c r="I313" s="169" t="s">
        <v>432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433</v>
      </c>
      <c r="F314" s="169">
        <v>25317</v>
      </c>
      <c r="G314" s="169"/>
      <c r="H314" s="169" t="s">
        <v>342</v>
      </c>
      <c r="I314" s="169" t="s">
        <v>434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433</v>
      </c>
      <c r="F315" s="169">
        <v>25318</v>
      </c>
      <c r="G315" s="169"/>
      <c r="H315" s="169" t="s">
        <v>342</v>
      </c>
      <c r="I315" s="169" t="s">
        <v>435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433</v>
      </c>
      <c r="F316" s="169">
        <v>25319</v>
      </c>
      <c r="G316" s="169"/>
      <c r="H316" s="169" t="s">
        <v>342</v>
      </c>
      <c r="I316" s="169" t="s">
        <v>436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437</v>
      </c>
      <c r="F317" s="169">
        <v>25320</v>
      </c>
      <c r="G317" s="169"/>
      <c r="H317" s="169" t="s">
        <v>342</v>
      </c>
      <c r="I317" s="169" t="s">
        <v>438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437</v>
      </c>
      <c r="F318" s="169">
        <v>25321</v>
      </c>
      <c r="G318" s="169"/>
      <c r="H318" s="169" t="s">
        <v>342</v>
      </c>
      <c r="I318" s="169" t="s">
        <v>441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437</v>
      </c>
      <c r="F319" s="169">
        <v>25322</v>
      </c>
      <c r="G319" s="169"/>
      <c r="H319" s="169" t="s">
        <v>342</v>
      </c>
      <c r="I319" s="169" t="s">
        <v>442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437</v>
      </c>
      <c r="F320" s="169">
        <v>25323</v>
      </c>
      <c r="G320" s="169"/>
      <c r="H320" s="169" t="s">
        <v>342</v>
      </c>
      <c r="I320" s="169" t="s">
        <v>439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437</v>
      </c>
      <c r="F321" s="169">
        <v>25324</v>
      </c>
      <c r="G321" s="169"/>
      <c r="H321" s="169" t="s">
        <v>342</v>
      </c>
      <c r="I321" s="169" t="s">
        <v>440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343</v>
      </c>
      <c r="F322" s="152">
        <v>25331</v>
      </c>
      <c r="G322" s="152"/>
      <c r="H322" s="152" t="s">
        <v>342</v>
      </c>
      <c r="I322" s="152" t="s">
        <v>344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343</v>
      </c>
      <c r="F323" s="152">
        <v>25332</v>
      </c>
      <c r="G323" s="152"/>
      <c r="H323" s="152" t="s">
        <v>342</v>
      </c>
      <c r="I323" s="152" t="s">
        <v>345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343</v>
      </c>
      <c r="F324" s="152">
        <v>25333</v>
      </c>
      <c r="G324" s="152"/>
      <c r="H324" s="152" t="s">
        <v>342</v>
      </c>
      <c r="I324" s="152" t="s">
        <v>346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354</v>
      </c>
      <c r="F325" s="152">
        <v>25334</v>
      </c>
      <c r="G325" s="152"/>
      <c r="H325" s="152" t="s">
        <v>342</v>
      </c>
      <c r="I325" s="152" t="s">
        <v>355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356</v>
      </c>
      <c r="F326" s="152">
        <v>25335</v>
      </c>
      <c r="G326" s="152"/>
      <c r="H326" s="152" t="s">
        <v>342</v>
      </c>
      <c r="I326" s="152" t="s">
        <v>357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356</v>
      </c>
      <c r="F327" s="152">
        <v>25336</v>
      </c>
      <c r="G327" s="152"/>
      <c r="H327" s="152" t="s">
        <v>342</v>
      </c>
      <c r="I327" s="152" t="s">
        <v>358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356</v>
      </c>
      <c r="F328" s="152">
        <v>25337</v>
      </c>
      <c r="G328" s="152"/>
      <c r="H328" s="152" t="s">
        <v>342</v>
      </c>
      <c r="I328" s="152" t="s">
        <v>360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356</v>
      </c>
      <c r="F329" s="152">
        <v>25338</v>
      </c>
      <c r="G329" s="152"/>
      <c r="H329" s="152" t="s">
        <v>342</v>
      </c>
      <c r="I329" s="152" t="s">
        <v>359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384</v>
      </c>
      <c r="F330" s="152">
        <v>25339</v>
      </c>
      <c r="G330" s="152"/>
      <c r="H330" s="152" t="s">
        <v>342</v>
      </c>
      <c r="I330" s="152" t="s">
        <v>385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384</v>
      </c>
      <c r="F331" s="152">
        <v>25340</v>
      </c>
      <c r="G331" s="152"/>
      <c r="H331" s="152" t="s">
        <v>342</v>
      </c>
      <c r="I331" s="152" t="s">
        <v>386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384</v>
      </c>
      <c r="F332" s="152">
        <v>25341</v>
      </c>
      <c r="G332" s="152"/>
      <c r="H332" s="152" t="s">
        <v>342</v>
      </c>
      <c r="I332" s="152" t="s">
        <v>387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384</v>
      </c>
      <c r="F333" s="152">
        <v>25342</v>
      </c>
      <c r="G333" s="152"/>
      <c r="H333" s="152" t="s">
        <v>342</v>
      </c>
      <c r="I333" s="152" t="s">
        <v>388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389</v>
      </c>
      <c r="F334" s="152">
        <v>25343</v>
      </c>
      <c r="G334" s="152"/>
      <c r="H334" s="152" t="s">
        <v>342</v>
      </c>
      <c r="I334" s="152" t="s">
        <v>390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389</v>
      </c>
      <c r="F335" s="152">
        <v>25344</v>
      </c>
      <c r="G335" s="152"/>
      <c r="H335" s="152" t="s">
        <v>342</v>
      </c>
      <c r="I335" s="152" t="s">
        <v>391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406</v>
      </c>
      <c r="F336" s="152">
        <v>25345</v>
      </c>
      <c r="G336" s="152"/>
      <c r="H336" s="152" t="s">
        <v>342</v>
      </c>
      <c r="I336" s="152" t="s">
        <v>407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406</v>
      </c>
      <c r="F337" s="152">
        <v>25346</v>
      </c>
      <c r="G337" s="152"/>
      <c r="H337" s="152" t="s">
        <v>342</v>
      </c>
      <c r="I337" s="152" t="s">
        <v>408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443</v>
      </c>
      <c r="F338" s="152">
        <v>25347</v>
      </c>
      <c r="G338" s="152"/>
      <c r="H338" s="152" t="s">
        <v>342</v>
      </c>
      <c r="I338" s="152" t="s">
        <v>444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443</v>
      </c>
      <c r="F339" s="152">
        <v>25348</v>
      </c>
      <c r="G339" s="152"/>
      <c r="H339" s="152" t="s">
        <v>342</v>
      </c>
      <c r="I339" s="152" t="s">
        <v>445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443</v>
      </c>
      <c r="F340" s="152">
        <v>25349</v>
      </c>
      <c r="G340" s="152"/>
      <c r="H340" s="152" t="s">
        <v>342</v>
      </c>
      <c r="I340" s="152" t="s">
        <v>446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443</v>
      </c>
      <c r="F341" s="152">
        <v>25350</v>
      </c>
      <c r="G341" s="152"/>
      <c r="H341" s="152" t="s">
        <v>342</v>
      </c>
      <c r="I341" s="152" t="s">
        <v>447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765</v>
      </c>
      <c r="F342" s="152">
        <v>25351</v>
      </c>
      <c r="G342" s="152"/>
      <c r="H342" s="152" t="s">
        <v>764</v>
      </c>
      <c r="I342" s="152" t="s">
        <v>766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765</v>
      </c>
      <c r="F343" s="152">
        <v>25352</v>
      </c>
      <c r="G343" s="152"/>
      <c r="H343" s="152" t="s">
        <v>764</v>
      </c>
      <c r="I343" s="152" t="s">
        <v>767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765</v>
      </c>
      <c r="F344" s="152">
        <v>25353</v>
      </c>
      <c r="G344" s="152"/>
      <c r="H344" s="152" t="s">
        <v>764</v>
      </c>
      <c r="I344" s="152" t="s">
        <v>768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765</v>
      </c>
      <c r="F345" s="152">
        <v>25354</v>
      </c>
      <c r="G345" s="152"/>
      <c r="H345" s="152" t="s">
        <v>764</v>
      </c>
      <c r="I345" s="152" t="s">
        <v>769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770</v>
      </c>
      <c r="F346" s="152">
        <v>25355</v>
      </c>
      <c r="G346" s="152"/>
      <c r="H346" s="152" t="s">
        <v>764</v>
      </c>
      <c r="I346" s="152" t="s">
        <v>771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770</v>
      </c>
      <c r="F347" s="152">
        <v>25356</v>
      </c>
      <c r="G347" s="152"/>
      <c r="H347" s="152" t="s">
        <v>764</v>
      </c>
      <c r="I347" s="152" t="s">
        <v>773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770</v>
      </c>
      <c r="F348" s="152">
        <v>25357</v>
      </c>
      <c r="G348" s="152"/>
      <c r="H348" s="152" t="s">
        <v>764</v>
      </c>
      <c r="I348" s="152" t="s">
        <v>772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591</v>
      </c>
      <c r="F349" s="152">
        <v>25363</v>
      </c>
      <c r="G349" s="152"/>
      <c r="H349" s="152" t="s">
        <v>588</v>
      </c>
      <c r="I349" s="152" t="s">
        <v>592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593</v>
      </c>
      <c r="F350" s="152">
        <v>25364</v>
      </c>
      <c r="G350" s="152"/>
      <c r="H350" s="152" t="s">
        <v>588</v>
      </c>
      <c r="I350" s="152" t="s">
        <v>594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603</v>
      </c>
      <c r="F351" s="152">
        <v>25371</v>
      </c>
      <c r="G351" s="152"/>
      <c r="H351" s="152" t="s">
        <v>588</v>
      </c>
      <c r="I351" s="152" t="s">
        <v>604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603</v>
      </c>
      <c r="F352" s="152">
        <v>25372</v>
      </c>
      <c r="G352" s="152"/>
      <c r="H352" s="152" t="s">
        <v>588</v>
      </c>
      <c r="I352" s="152" t="s">
        <v>605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603</v>
      </c>
      <c r="F353" s="152">
        <v>25373</v>
      </c>
      <c r="G353" s="152"/>
      <c r="H353" s="152" t="s">
        <v>588</v>
      </c>
      <c r="I353" s="152" t="s">
        <v>606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607</v>
      </c>
      <c r="F354" s="174">
        <v>25374</v>
      </c>
      <c r="G354" s="174"/>
      <c r="H354" s="174" t="s">
        <v>588</v>
      </c>
      <c r="I354" s="174" t="s">
        <v>608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609</v>
      </c>
      <c r="F355" s="152">
        <v>25377</v>
      </c>
      <c r="G355" s="152"/>
      <c r="H355" s="152" t="s">
        <v>588</v>
      </c>
      <c r="I355" s="152" t="s">
        <v>610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609</v>
      </c>
      <c r="F356" s="152">
        <v>25378</v>
      </c>
      <c r="G356" s="152"/>
      <c r="H356" s="152" t="s">
        <v>588</v>
      </c>
      <c r="I356" s="152" t="s">
        <v>611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609</v>
      </c>
      <c r="F357" s="152">
        <v>25379</v>
      </c>
      <c r="G357" s="152"/>
      <c r="H357" s="152" t="s">
        <v>588</v>
      </c>
      <c r="I357" s="152" t="s">
        <v>612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613</v>
      </c>
      <c r="F358" s="152">
        <v>25380</v>
      </c>
      <c r="G358" s="152"/>
      <c r="H358" s="152" t="s">
        <v>588</v>
      </c>
      <c r="I358" s="152" t="s">
        <v>614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613</v>
      </c>
      <c r="F359" s="152">
        <v>25381</v>
      </c>
      <c r="G359" s="152"/>
      <c r="H359" s="152" t="s">
        <v>588</v>
      </c>
      <c r="I359" s="152" t="s">
        <v>616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613</v>
      </c>
      <c r="F360" s="152">
        <v>25382</v>
      </c>
      <c r="G360" s="152"/>
      <c r="H360" s="152" t="s">
        <v>588</v>
      </c>
      <c r="I360" s="152" t="s">
        <v>617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613</v>
      </c>
      <c r="F361" s="152">
        <v>25383</v>
      </c>
      <c r="G361" s="152"/>
      <c r="H361" s="152" t="s">
        <v>588</v>
      </c>
      <c r="I361" s="152" t="s">
        <v>615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618</v>
      </c>
      <c r="F362" s="152">
        <v>25384</v>
      </c>
      <c r="G362" s="152"/>
      <c r="H362" s="152" t="s">
        <v>588</v>
      </c>
      <c r="I362" s="152" t="s">
        <v>619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620</v>
      </c>
      <c r="F363" s="152">
        <v>25385</v>
      </c>
      <c r="G363" s="152"/>
      <c r="H363" s="152" t="s">
        <v>588</v>
      </c>
      <c r="I363" s="152" t="s">
        <v>621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622</v>
      </c>
      <c r="F364" s="152">
        <v>25388</v>
      </c>
      <c r="G364" s="152"/>
      <c r="H364" s="152" t="s">
        <v>588</v>
      </c>
      <c r="I364" s="152" t="s">
        <v>623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624</v>
      </c>
      <c r="F365" s="152">
        <v>25389</v>
      </c>
      <c r="G365" s="152"/>
      <c r="H365" s="152" t="s">
        <v>588</v>
      </c>
      <c r="I365" s="152" t="s">
        <v>625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595</v>
      </c>
      <c r="F366" s="152">
        <v>25393</v>
      </c>
      <c r="G366" s="152"/>
      <c r="H366" s="152" t="s">
        <v>588</v>
      </c>
      <c r="I366" s="152" t="s">
        <v>596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595</v>
      </c>
      <c r="F367" s="152">
        <v>25394</v>
      </c>
      <c r="G367" s="152"/>
      <c r="H367" s="152" t="s">
        <v>588</v>
      </c>
      <c r="I367" s="152" t="s">
        <v>597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595</v>
      </c>
      <c r="F368" s="152">
        <v>25395</v>
      </c>
      <c r="G368" s="152"/>
      <c r="H368" s="152" t="s">
        <v>588</v>
      </c>
      <c r="I368" s="152" t="s">
        <v>598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599</v>
      </c>
      <c r="F369" s="152">
        <v>25396</v>
      </c>
      <c r="G369" s="152"/>
      <c r="H369" s="152" t="s">
        <v>588</v>
      </c>
      <c r="I369" s="152" t="s">
        <v>600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599</v>
      </c>
      <c r="F370" s="152">
        <v>25397</v>
      </c>
      <c r="G370" s="152"/>
      <c r="H370" s="152" t="s">
        <v>588</v>
      </c>
      <c r="I370" s="152" t="s">
        <v>601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599</v>
      </c>
      <c r="F371" s="152">
        <v>25398</v>
      </c>
      <c r="G371" s="152"/>
      <c r="H371" s="152" t="s">
        <v>588</v>
      </c>
      <c r="I371" s="152" t="s">
        <v>602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725</v>
      </c>
      <c r="F372" s="152">
        <v>25399</v>
      </c>
      <c r="G372" s="152"/>
      <c r="H372" s="152" t="s">
        <v>724</v>
      </c>
      <c r="I372" s="152" t="s">
        <v>726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725</v>
      </c>
      <c r="F373" s="152">
        <v>25400</v>
      </c>
      <c r="G373" s="152"/>
      <c r="H373" s="152" t="s">
        <v>724</v>
      </c>
      <c r="I373" s="152" t="s">
        <v>728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725</v>
      </c>
      <c r="F374" s="152">
        <v>25401</v>
      </c>
      <c r="G374" s="152"/>
      <c r="H374" s="152" t="s">
        <v>724</v>
      </c>
      <c r="I374" s="152" t="s">
        <v>727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729</v>
      </c>
      <c r="F375" s="152">
        <v>25402</v>
      </c>
      <c r="G375" s="152"/>
      <c r="H375" s="152" t="s">
        <v>724</v>
      </c>
      <c r="I375" s="152" t="s">
        <v>730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731</v>
      </c>
      <c r="F376" s="152">
        <v>25403</v>
      </c>
      <c r="G376" s="152"/>
      <c r="H376" s="152" t="s">
        <v>724</v>
      </c>
      <c r="I376" s="152" t="s">
        <v>732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731</v>
      </c>
      <c r="F377" s="152">
        <v>25404</v>
      </c>
      <c r="G377" s="152"/>
      <c r="H377" s="152" t="s">
        <v>724</v>
      </c>
      <c r="I377" s="152" t="s">
        <v>733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734</v>
      </c>
      <c r="F378" s="152">
        <v>25405</v>
      </c>
      <c r="G378" s="152"/>
      <c r="H378" s="152" t="s">
        <v>724</v>
      </c>
      <c r="I378" s="152" t="s">
        <v>735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734</v>
      </c>
      <c r="F379" s="152">
        <v>25406</v>
      </c>
      <c r="G379" s="152"/>
      <c r="H379" s="152" t="s">
        <v>724</v>
      </c>
      <c r="I379" s="152" t="s">
        <v>736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707</v>
      </c>
      <c r="F380" s="152">
        <v>25407</v>
      </c>
      <c r="G380" s="152"/>
      <c r="H380" s="152" t="s">
        <v>706</v>
      </c>
      <c r="I380" s="152" t="s">
        <v>708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707</v>
      </c>
      <c r="F381" s="152">
        <v>25408</v>
      </c>
      <c r="G381" s="152"/>
      <c r="H381" s="152" t="s">
        <v>706</v>
      </c>
      <c r="I381" s="152" t="s">
        <v>709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710</v>
      </c>
      <c r="F382" s="152">
        <v>25409</v>
      </c>
      <c r="G382" s="152"/>
      <c r="H382" s="152" t="s">
        <v>706</v>
      </c>
      <c r="I382" s="152" t="s">
        <v>711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710</v>
      </c>
      <c r="F383" s="152">
        <v>25410</v>
      </c>
      <c r="G383" s="152"/>
      <c r="H383" s="152" t="s">
        <v>706</v>
      </c>
      <c r="I383" s="152" t="s">
        <v>712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713</v>
      </c>
      <c r="F384" s="152">
        <v>25411</v>
      </c>
      <c r="G384" s="152"/>
      <c r="H384" s="152" t="s">
        <v>706</v>
      </c>
      <c r="I384" s="152" t="s">
        <v>714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713</v>
      </c>
      <c r="F385" s="152">
        <v>25412</v>
      </c>
      <c r="G385" s="152"/>
      <c r="H385" s="152" t="s">
        <v>706</v>
      </c>
      <c r="I385" s="152" t="s">
        <v>715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713</v>
      </c>
      <c r="F386" s="152">
        <v>25413</v>
      </c>
      <c r="G386" s="152"/>
      <c r="H386" s="152" t="s">
        <v>706</v>
      </c>
      <c r="I386" s="152" t="s">
        <v>716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713</v>
      </c>
      <c r="F387" s="152">
        <v>25414</v>
      </c>
      <c r="G387" s="152"/>
      <c r="H387" s="152" t="s">
        <v>706</v>
      </c>
      <c r="I387" s="152" t="s">
        <v>717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713</v>
      </c>
      <c r="F388" s="152">
        <v>25415</v>
      </c>
      <c r="G388" s="152"/>
      <c r="H388" s="152" t="s">
        <v>706</v>
      </c>
      <c r="I388" s="152" t="s">
        <v>718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719</v>
      </c>
      <c r="F389" s="152">
        <v>25416</v>
      </c>
      <c r="G389" s="152"/>
      <c r="H389" s="152" t="s">
        <v>706</v>
      </c>
      <c r="I389" s="152" t="s">
        <v>720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719</v>
      </c>
      <c r="F390" s="152">
        <v>25417</v>
      </c>
      <c r="G390" s="152"/>
      <c r="H390" s="152" t="s">
        <v>706</v>
      </c>
      <c r="I390" s="152" t="s">
        <v>723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719</v>
      </c>
      <c r="F391" s="152">
        <v>25418</v>
      </c>
      <c r="G391" s="152"/>
      <c r="H391" s="152" t="s">
        <v>706</v>
      </c>
      <c r="I391" s="152" t="s">
        <v>721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719</v>
      </c>
      <c r="F392" s="152">
        <v>25419</v>
      </c>
      <c r="G392" s="152"/>
      <c r="H392" s="152" t="s">
        <v>706</v>
      </c>
      <c r="I392" s="152" t="s">
        <v>722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805</v>
      </c>
      <c r="F393" s="152">
        <v>25420</v>
      </c>
      <c r="G393" s="152"/>
      <c r="H393" s="152" t="s">
        <v>804</v>
      </c>
      <c r="I393" s="152" t="s">
        <v>806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807</v>
      </c>
      <c r="F394" s="152">
        <v>25422</v>
      </c>
      <c r="G394" s="152"/>
      <c r="H394" s="152" t="s">
        <v>804</v>
      </c>
      <c r="I394" s="152" t="s">
        <v>808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809</v>
      </c>
      <c r="F395" s="152">
        <v>25423</v>
      </c>
      <c r="G395" s="152"/>
      <c r="H395" s="152" t="s">
        <v>804</v>
      </c>
      <c r="I395" s="152" t="s">
        <v>810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809</v>
      </c>
      <c r="F396" s="152">
        <v>25424</v>
      </c>
      <c r="G396" s="152"/>
      <c r="H396" s="152" t="s">
        <v>804</v>
      </c>
      <c r="I396" s="152" t="s">
        <v>811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809</v>
      </c>
      <c r="F397" s="152">
        <v>25425</v>
      </c>
      <c r="G397" s="152"/>
      <c r="H397" s="152" t="s">
        <v>804</v>
      </c>
      <c r="I397" s="152" t="s">
        <v>812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809</v>
      </c>
      <c r="F398" s="152">
        <v>25426</v>
      </c>
      <c r="G398" s="152"/>
      <c r="H398" s="152" t="s">
        <v>804</v>
      </c>
      <c r="I398" s="152" t="s">
        <v>813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814</v>
      </c>
      <c r="F399" s="152">
        <v>25427</v>
      </c>
      <c r="G399" s="152"/>
      <c r="H399" s="152" t="s">
        <v>804</v>
      </c>
      <c r="I399" s="152" t="s">
        <v>815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814</v>
      </c>
      <c r="F400" s="152">
        <v>25428</v>
      </c>
      <c r="G400" s="152"/>
      <c r="H400" s="152" t="s">
        <v>804</v>
      </c>
      <c r="I400" s="152" t="s">
        <v>816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819</v>
      </c>
      <c r="F401" s="160">
        <v>25430</v>
      </c>
      <c r="G401" s="160"/>
      <c r="H401" s="160" t="s">
        <v>817</v>
      </c>
      <c r="I401" s="160" t="s">
        <v>830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819</v>
      </c>
      <c r="F402" s="160">
        <v>25431</v>
      </c>
      <c r="G402" s="160"/>
      <c r="H402" s="160" t="s">
        <v>817</v>
      </c>
      <c r="I402" s="160" t="s">
        <v>831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819</v>
      </c>
      <c r="F403" s="160">
        <v>25432</v>
      </c>
      <c r="G403" s="160"/>
      <c r="H403" s="160" t="s">
        <v>817</v>
      </c>
      <c r="I403" s="160" t="s">
        <v>832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819</v>
      </c>
      <c r="F404" s="160">
        <v>25433</v>
      </c>
      <c r="G404" s="160"/>
      <c r="H404" s="160" t="s">
        <v>817</v>
      </c>
      <c r="I404" s="160" t="s">
        <v>826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819</v>
      </c>
      <c r="F405" s="160">
        <v>25434</v>
      </c>
      <c r="G405" s="160"/>
      <c r="H405" s="160" t="s">
        <v>817</v>
      </c>
      <c r="I405" s="160" t="s">
        <v>827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819</v>
      </c>
      <c r="F406" s="160">
        <v>25438</v>
      </c>
      <c r="G406" s="160"/>
      <c r="H406" s="160" t="s">
        <v>817</v>
      </c>
      <c r="I406" s="160" t="s">
        <v>822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819</v>
      </c>
      <c r="F407" s="160">
        <v>25439</v>
      </c>
      <c r="G407" s="160"/>
      <c r="H407" s="160" t="s">
        <v>817</v>
      </c>
      <c r="I407" s="160" t="s">
        <v>823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164</v>
      </c>
      <c r="F408" s="160">
        <v>25442</v>
      </c>
      <c r="G408" s="160"/>
      <c r="H408" s="160" t="s">
        <v>817</v>
      </c>
      <c r="I408" s="160" t="s">
        <v>833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164</v>
      </c>
      <c r="F409" s="160">
        <v>25443</v>
      </c>
      <c r="G409" s="160"/>
      <c r="H409" s="160" t="s">
        <v>817</v>
      </c>
      <c r="I409" s="160" t="s">
        <v>836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164</v>
      </c>
      <c r="F410" s="160">
        <v>25444</v>
      </c>
      <c r="G410" s="160"/>
      <c r="H410" s="160" t="s">
        <v>817</v>
      </c>
      <c r="I410" s="160" t="s">
        <v>835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164</v>
      </c>
      <c r="F411" s="160">
        <v>25445</v>
      </c>
      <c r="G411" s="160"/>
      <c r="H411" s="160" t="s">
        <v>817</v>
      </c>
      <c r="I411" s="160" t="s">
        <v>834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839</v>
      </c>
      <c r="F412" s="160">
        <v>25448</v>
      </c>
      <c r="G412" s="160"/>
      <c r="H412" s="160" t="s">
        <v>817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839</v>
      </c>
      <c r="F413" s="160">
        <v>25449</v>
      </c>
      <c r="G413" s="160"/>
      <c r="H413" s="160" t="s">
        <v>817</v>
      </c>
      <c r="I413" s="160" t="s">
        <v>841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167</v>
      </c>
      <c r="F414" s="160">
        <v>25451</v>
      </c>
      <c r="G414" s="160"/>
      <c r="H414" s="160" t="s">
        <v>817</v>
      </c>
      <c r="I414" s="160" t="s">
        <v>845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167</v>
      </c>
      <c r="F415" s="160">
        <v>25452</v>
      </c>
      <c r="G415" s="160"/>
      <c r="H415" s="160" t="s">
        <v>817</v>
      </c>
      <c r="I415" s="160" t="s">
        <v>850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167</v>
      </c>
      <c r="F416" s="160">
        <v>25453</v>
      </c>
      <c r="G416" s="160"/>
      <c r="H416" s="160" t="s">
        <v>817</v>
      </c>
      <c r="I416" s="160" t="s">
        <v>851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167</v>
      </c>
      <c r="F417" s="160">
        <v>25454</v>
      </c>
      <c r="G417" s="160"/>
      <c r="H417" s="160" t="s">
        <v>817</v>
      </c>
      <c r="I417" s="160" t="s">
        <v>846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167</v>
      </c>
      <c r="F418" s="160">
        <v>25455</v>
      </c>
      <c r="G418" s="160"/>
      <c r="H418" s="160" t="s">
        <v>817</v>
      </c>
      <c r="I418" s="160" t="s">
        <v>847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167</v>
      </c>
      <c r="F419" s="160">
        <v>25456</v>
      </c>
      <c r="G419" s="160"/>
      <c r="H419" s="160" t="s">
        <v>817</v>
      </c>
      <c r="I419" s="160" t="s">
        <v>848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167</v>
      </c>
      <c r="F420" s="160">
        <v>25457</v>
      </c>
      <c r="G420" s="160"/>
      <c r="H420" s="160" t="s">
        <v>817</v>
      </c>
      <c r="I420" s="160" t="s">
        <v>849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853</v>
      </c>
      <c r="F421" s="160">
        <v>25458</v>
      </c>
      <c r="G421" s="160"/>
      <c r="H421" s="160" t="s">
        <v>817</v>
      </c>
      <c r="I421" s="160" t="s">
        <v>854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853</v>
      </c>
      <c r="F422" s="160">
        <v>25459</v>
      </c>
      <c r="G422" s="160"/>
      <c r="H422" s="160" t="s">
        <v>817</v>
      </c>
      <c r="I422" s="160" t="s">
        <v>855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169</v>
      </c>
      <c r="F423" s="160">
        <v>25460</v>
      </c>
      <c r="G423" s="160"/>
      <c r="H423" s="160" t="s">
        <v>817</v>
      </c>
      <c r="I423" s="160" t="s">
        <v>860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169</v>
      </c>
      <c r="F424" s="160">
        <v>25461</v>
      </c>
      <c r="G424" s="160"/>
      <c r="H424" s="160" t="s">
        <v>817</v>
      </c>
      <c r="I424" s="160" t="s">
        <v>864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169</v>
      </c>
      <c r="F425" s="160">
        <v>25462</v>
      </c>
      <c r="G425" s="160"/>
      <c r="H425" s="160" t="s">
        <v>817</v>
      </c>
      <c r="I425" s="160" t="s">
        <v>861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169</v>
      </c>
      <c r="F426" s="160">
        <v>25463</v>
      </c>
      <c r="G426" s="160"/>
      <c r="H426" s="160" t="s">
        <v>817</v>
      </c>
      <c r="I426" s="160" t="s">
        <v>862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169</v>
      </c>
      <c r="F427" s="160">
        <v>25464</v>
      </c>
      <c r="G427" s="160"/>
      <c r="H427" s="160" t="s">
        <v>817</v>
      </c>
      <c r="I427" s="160" t="s">
        <v>863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843</v>
      </c>
      <c r="F428" s="160">
        <v>25466</v>
      </c>
      <c r="G428" s="160"/>
      <c r="H428" s="160" t="s">
        <v>817</v>
      </c>
      <c r="I428" s="160" t="s">
        <v>844</v>
      </c>
      <c r="J428" s="160">
        <v>4</v>
      </c>
      <c r="K428" s="163">
        <v>1.6</v>
      </c>
      <c r="L428" s="200" t="s">
        <v>278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852</v>
      </c>
      <c r="F429" s="160">
        <v>25467</v>
      </c>
      <c r="G429" s="160"/>
      <c r="H429" s="160" t="s">
        <v>817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856</v>
      </c>
      <c r="F430" s="160">
        <v>25468</v>
      </c>
      <c r="G430" s="160"/>
      <c r="H430" s="160" t="s">
        <v>817</v>
      </c>
      <c r="I430" s="160" t="s">
        <v>857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856</v>
      </c>
      <c r="F431" s="160">
        <v>25469</v>
      </c>
      <c r="G431" s="160"/>
      <c r="H431" s="160" t="s">
        <v>817</v>
      </c>
      <c r="I431" s="160" t="s">
        <v>858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856</v>
      </c>
      <c r="F432" s="160">
        <v>25470</v>
      </c>
      <c r="G432" s="160"/>
      <c r="H432" s="160" t="s">
        <v>817</v>
      </c>
      <c r="I432" s="160" t="s">
        <v>859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775</v>
      </c>
      <c r="F433" s="152">
        <v>25471</v>
      </c>
      <c r="G433" s="152"/>
      <c r="H433" s="152" t="s">
        <v>774</v>
      </c>
      <c r="I433" s="152" t="s">
        <v>775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776</v>
      </c>
      <c r="F434" s="152">
        <v>25472</v>
      </c>
      <c r="G434" s="152"/>
      <c r="H434" s="152" t="s">
        <v>774</v>
      </c>
      <c r="I434" s="152" t="s">
        <v>777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785</v>
      </c>
      <c r="F435" s="152">
        <v>25473</v>
      </c>
      <c r="G435" s="152"/>
      <c r="H435" s="152" t="s">
        <v>774</v>
      </c>
      <c r="I435" s="152" t="s">
        <v>785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786</v>
      </c>
      <c r="F436" s="152">
        <v>25474</v>
      </c>
      <c r="G436" s="152"/>
      <c r="H436" s="152" t="s">
        <v>774</v>
      </c>
      <c r="I436" s="152" t="s">
        <v>787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786</v>
      </c>
      <c r="F437" s="152">
        <v>25475</v>
      </c>
      <c r="G437" s="152"/>
      <c r="H437" s="152" t="s">
        <v>774</v>
      </c>
      <c r="I437" s="152" t="s">
        <v>791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786</v>
      </c>
      <c r="F438" s="152">
        <v>25476</v>
      </c>
      <c r="G438" s="152"/>
      <c r="H438" s="152" t="s">
        <v>774</v>
      </c>
      <c r="I438" s="152" t="s">
        <v>792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786</v>
      </c>
      <c r="F439" s="152">
        <v>25477</v>
      </c>
      <c r="G439" s="152"/>
      <c r="H439" s="152" t="s">
        <v>774</v>
      </c>
      <c r="I439" s="152" t="s">
        <v>788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786</v>
      </c>
      <c r="F440" s="152">
        <v>25478</v>
      </c>
      <c r="G440" s="152"/>
      <c r="H440" s="152" t="s">
        <v>774</v>
      </c>
      <c r="I440" s="152" t="s">
        <v>789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786</v>
      </c>
      <c r="F441" s="152">
        <v>25479</v>
      </c>
      <c r="G441" s="152"/>
      <c r="H441" s="152" t="s">
        <v>774</v>
      </c>
      <c r="I441" s="152" t="s">
        <v>790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793</v>
      </c>
      <c r="F442" s="152">
        <v>25480</v>
      </c>
      <c r="G442" s="152"/>
      <c r="H442" s="152" t="s">
        <v>774</v>
      </c>
      <c r="I442" s="152" t="s">
        <v>793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794</v>
      </c>
      <c r="F443" s="152">
        <v>25484</v>
      </c>
      <c r="G443" s="152"/>
      <c r="H443" s="152" t="s">
        <v>774</v>
      </c>
      <c r="I443" s="152" t="s">
        <v>795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794</v>
      </c>
      <c r="F444" s="152">
        <v>25485</v>
      </c>
      <c r="G444" s="152"/>
      <c r="H444" s="152" t="s">
        <v>774</v>
      </c>
      <c r="I444" s="152" t="s">
        <v>796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794</v>
      </c>
      <c r="F445" s="152">
        <v>25486</v>
      </c>
      <c r="G445" s="152"/>
      <c r="H445" s="152" t="s">
        <v>774</v>
      </c>
      <c r="I445" s="152" t="s">
        <v>797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798</v>
      </c>
      <c r="F446" s="152">
        <v>25487</v>
      </c>
      <c r="G446" s="152"/>
      <c r="H446" s="152" t="s">
        <v>774</v>
      </c>
      <c r="I446" s="152" t="s">
        <v>798</v>
      </c>
      <c r="J446" s="152">
        <v>4</v>
      </c>
      <c r="K446" s="153">
        <v>1.1000000000000001</v>
      </c>
      <c r="L446" s="197" t="s">
        <v>278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799</v>
      </c>
      <c r="F447" s="152">
        <v>25488</v>
      </c>
      <c r="G447" s="152"/>
      <c r="H447" s="152" t="s">
        <v>774</v>
      </c>
      <c r="I447" s="152" t="s">
        <v>800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799</v>
      </c>
      <c r="F448" s="152">
        <v>25489</v>
      </c>
      <c r="G448" s="152"/>
      <c r="H448" s="152" t="s">
        <v>774</v>
      </c>
      <c r="I448" s="152" t="s">
        <v>801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802</v>
      </c>
      <c r="F449" s="152">
        <v>25490</v>
      </c>
      <c r="G449" s="152"/>
      <c r="H449" s="152" t="s">
        <v>774</v>
      </c>
      <c r="I449" s="152" t="s">
        <v>802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803</v>
      </c>
      <c r="F450" s="152">
        <v>25491</v>
      </c>
      <c r="G450" s="152"/>
      <c r="H450" s="152" t="s">
        <v>774</v>
      </c>
      <c r="I450" s="152" t="s">
        <v>803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776</v>
      </c>
      <c r="F451" s="152">
        <v>25495</v>
      </c>
      <c r="G451" s="152"/>
      <c r="H451" s="152" t="s">
        <v>774</v>
      </c>
      <c r="I451" s="152" t="s">
        <v>778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776</v>
      </c>
      <c r="F452" s="152">
        <v>25496</v>
      </c>
      <c r="G452" s="152"/>
      <c r="H452" s="152" t="s">
        <v>774</v>
      </c>
      <c r="I452" s="152" t="s">
        <v>779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776</v>
      </c>
      <c r="F453" s="152">
        <v>25497</v>
      </c>
      <c r="G453" s="152"/>
      <c r="H453" s="152" t="s">
        <v>774</v>
      </c>
      <c r="I453" s="152" t="s">
        <v>780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781</v>
      </c>
      <c r="F454" s="152">
        <v>25498</v>
      </c>
      <c r="G454" s="152"/>
      <c r="H454" s="152" t="s">
        <v>774</v>
      </c>
      <c r="I454" s="152" t="s">
        <v>782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781</v>
      </c>
      <c r="F455" s="152">
        <v>25499</v>
      </c>
      <c r="G455" s="152"/>
      <c r="H455" s="152" t="s">
        <v>774</v>
      </c>
      <c r="I455" s="152" t="s">
        <v>783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781</v>
      </c>
      <c r="F456" s="152">
        <v>25500</v>
      </c>
      <c r="G456" s="152"/>
      <c r="H456" s="152" t="s">
        <v>774</v>
      </c>
      <c r="I456" s="152" t="s">
        <v>784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161</v>
      </c>
      <c r="F457" s="160">
        <v>25501</v>
      </c>
      <c r="G457" s="160"/>
      <c r="H457" s="160" t="s">
        <v>817</v>
      </c>
      <c r="I457" s="179" t="s">
        <v>818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664</v>
      </c>
      <c r="F458" s="160">
        <v>25502</v>
      </c>
      <c r="G458" s="160"/>
      <c r="H458" s="160" t="s">
        <v>817</v>
      </c>
      <c r="I458" s="160" t="s">
        <v>665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673</v>
      </c>
      <c r="F459" s="160">
        <v>25503</v>
      </c>
      <c r="G459" s="160"/>
      <c r="H459" s="160" t="s">
        <v>817</v>
      </c>
      <c r="I459" s="160" t="s">
        <v>674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265</v>
      </c>
      <c r="F460" s="162">
        <v>25504</v>
      </c>
      <c r="G460" s="162"/>
      <c r="H460" s="162" t="s">
        <v>207</v>
      </c>
      <c r="I460" s="152" t="s">
        <v>268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276</v>
      </c>
      <c r="F461" s="162">
        <v>25505</v>
      </c>
      <c r="G461" s="162"/>
      <c r="H461" s="162" t="s">
        <v>207</v>
      </c>
      <c r="I461" s="152" t="s">
        <v>277</v>
      </c>
      <c r="J461" s="152">
        <v>4</v>
      </c>
      <c r="K461" s="163">
        <v>1.3</v>
      </c>
      <c r="L461" s="197" t="s">
        <v>278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276</v>
      </c>
      <c r="F462" s="162">
        <v>25506</v>
      </c>
      <c r="G462" s="162"/>
      <c r="H462" s="162" t="s">
        <v>207</v>
      </c>
      <c r="I462" s="152" t="s">
        <v>279</v>
      </c>
      <c r="J462" s="152">
        <v>4</v>
      </c>
      <c r="K462" s="163">
        <v>1.3</v>
      </c>
      <c r="L462" s="197" t="s">
        <v>278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409</v>
      </c>
      <c r="F463" s="162">
        <v>25507</v>
      </c>
      <c r="G463" s="162"/>
      <c r="H463" s="162" t="s">
        <v>342</v>
      </c>
      <c r="I463" s="152" t="s">
        <v>415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498</v>
      </c>
      <c r="F464" s="162">
        <v>25508</v>
      </c>
      <c r="G464" s="162"/>
      <c r="H464" s="162" t="s">
        <v>448</v>
      </c>
      <c r="I464" s="177" t="s">
        <v>499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626</v>
      </c>
      <c r="F465" s="178">
        <v>25509</v>
      </c>
      <c r="G465" s="178"/>
      <c r="H465" s="178" t="s">
        <v>588</v>
      </c>
      <c r="I465" s="177" t="s">
        <v>627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626</v>
      </c>
      <c r="F466" s="178">
        <v>25510</v>
      </c>
      <c r="G466" s="178"/>
      <c r="H466" s="178" t="s">
        <v>588</v>
      </c>
      <c r="I466" s="177" t="s">
        <v>628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626</v>
      </c>
      <c r="F467" s="178">
        <v>25511</v>
      </c>
      <c r="G467" s="178"/>
      <c r="H467" s="178" t="s">
        <v>588</v>
      </c>
      <c r="I467" s="177" t="s">
        <v>629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630</v>
      </c>
      <c r="F468" s="178">
        <v>25512</v>
      </c>
      <c r="G468" s="178"/>
      <c r="H468" s="178" t="s">
        <v>588</v>
      </c>
      <c r="I468" s="177" t="s">
        <v>631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632</v>
      </c>
      <c r="F469" s="178">
        <v>25513</v>
      </c>
      <c r="G469" s="178"/>
      <c r="H469" s="178" t="s">
        <v>588</v>
      </c>
      <c r="I469" s="177" t="s">
        <v>633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632</v>
      </c>
      <c r="F470" s="178">
        <v>25514</v>
      </c>
      <c r="G470" s="178"/>
      <c r="H470" s="178" t="s">
        <v>588</v>
      </c>
      <c r="I470" s="177" t="s">
        <v>634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632</v>
      </c>
      <c r="F471" s="178">
        <v>25515</v>
      </c>
      <c r="G471" s="178"/>
      <c r="H471" s="178" t="s">
        <v>588</v>
      </c>
      <c r="I471" s="177" t="s">
        <v>635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632</v>
      </c>
      <c r="F472" s="178">
        <v>25516</v>
      </c>
      <c r="G472" s="178"/>
      <c r="H472" s="178" t="s">
        <v>588</v>
      </c>
      <c r="I472" s="177" t="s">
        <v>636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632</v>
      </c>
      <c r="F473" s="178">
        <v>25517</v>
      </c>
      <c r="G473" s="178"/>
      <c r="H473" s="178" t="s">
        <v>588</v>
      </c>
      <c r="I473" s="177" t="s">
        <v>637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632</v>
      </c>
      <c r="F474" s="178">
        <v>25518</v>
      </c>
      <c r="G474" s="178"/>
      <c r="H474" s="178" t="s">
        <v>588</v>
      </c>
      <c r="I474" s="177" t="s">
        <v>638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639</v>
      </c>
      <c r="F475" s="178">
        <v>25519</v>
      </c>
      <c r="G475" s="178"/>
      <c r="H475" s="178" t="s">
        <v>588</v>
      </c>
      <c r="I475" s="177" t="s">
        <v>640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641</v>
      </c>
      <c r="F476" s="178">
        <v>25520</v>
      </c>
      <c r="G476" s="178"/>
      <c r="H476" s="178" t="s">
        <v>588</v>
      </c>
      <c r="I476" s="177" t="s">
        <v>642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641</v>
      </c>
      <c r="F477" s="178">
        <v>25521</v>
      </c>
      <c r="G477" s="178"/>
      <c r="H477" s="178" t="s">
        <v>588</v>
      </c>
      <c r="I477" s="177" t="s">
        <v>643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644</v>
      </c>
      <c r="F478" s="178">
        <v>25522</v>
      </c>
      <c r="G478" s="178"/>
      <c r="H478" s="178" t="s">
        <v>588</v>
      </c>
      <c r="I478" s="177" t="s">
        <v>645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644</v>
      </c>
      <c r="F479" s="178">
        <v>25523</v>
      </c>
      <c r="G479" s="178"/>
      <c r="H479" s="178" t="s">
        <v>588</v>
      </c>
      <c r="I479" s="177" t="s">
        <v>646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644</v>
      </c>
      <c r="F480" s="178">
        <v>25524</v>
      </c>
      <c r="G480" s="178"/>
      <c r="H480" s="178" t="s">
        <v>588</v>
      </c>
      <c r="I480" s="177" t="s">
        <v>647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648</v>
      </c>
      <c r="F481" s="178">
        <v>25525</v>
      </c>
      <c r="G481" s="178"/>
      <c r="H481" s="178" t="s">
        <v>588</v>
      </c>
      <c r="I481" s="177" t="s">
        <v>649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654</v>
      </c>
      <c r="F482" s="162">
        <v>25526</v>
      </c>
      <c r="G482" s="162"/>
      <c r="H482" s="162" t="s">
        <v>650</v>
      </c>
      <c r="I482" s="152" t="s">
        <v>655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654</v>
      </c>
      <c r="F483" s="162">
        <v>25527</v>
      </c>
      <c r="G483" s="162"/>
      <c r="H483" s="162" t="s">
        <v>650</v>
      </c>
      <c r="I483" s="152" t="s">
        <v>656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661</v>
      </c>
      <c r="F484" s="162">
        <v>25528</v>
      </c>
      <c r="G484" s="162"/>
      <c r="H484" s="162" t="s">
        <v>817</v>
      </c>
      <c r="I484" s="152" t="s">
        <v>662</v>
      </c>
      <c r="J484" s="152">
        <v>4</v>
      </c>
      <c r="K484" s="153">
        <v>1.1000000000000001</v>
      </c>
      <c r="L484" s="197" t="s">
        <v>278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661</v>
      </c>
      <c r="F485" s="162">
        <v>25529</v>
      </c>
      <c r="G485" s="162"/>
      <c r="H485" s="162" t="s">
        <v>817</v>
      </c>
      <c r="I485" s="152" t="s">
        <v>663</v>
      </c>
      <c r="J485" s="152">
        <v>4</v>
      </c>
      <c r="K485" s="153">
        <v>1.1000000000000001</v>
      </c>
      <c r="L485" s="197" t="s">
        <v>278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669</v>
      </c>
      <c r="F486" s="162">
        <v>25530</v>
      </c>
      <c r="G486" s="162"/>
      <c r="H486" s="162" t="s">
        <v>817</v>
      </c>
      <c r="I486" s="152" t="s">
        <v>670</v>
      </c>
      <c r="J486" s="152">
        <v>4</v>
      </c>
      <c r="K486" s="153">
        <v>1.1000000000000001</v>
      </c>
      <c r="L486" s="197" t="s">
        <v>278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589</v>
      </c>
      <c r="F487" s="175">
        <v>25531</v>
      </c>
      <c r="G487" s="175"/>
      <c r="H487" s="175" t="s">
        <v>588</v>
      </c>
      <c r="I487" s="174" t="s">
        <v>590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819</v>
      </c>
      <c r="F488" s="162">
        <v>25532</v>
      </c>
      <c r="G488" s="162"/>
      <c r="H488" s="162" t="s">
        <v>817</v>
      </c>
      <c r="I488" s="160" t="s">
        <v>820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819</v>
      </c>
      <c r="F489" s="162">
        <v>25533</v>
      </c>
      <c r="G489" s="162"/>
      <c r="H489" s="162" t="s">
        <v>817</v>
      </c>
      <c r="I489" s="160" t="s">
        <v>821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819</v>
      </c>
      <c r="F490" s="162">
        <v>25534</v>
      </c>
      <c r="G490" s="162"/>
      <c r="H490" s="162" t="s">
        <v>817</v>
      </c>
      <c r="I490" s="160" t="s">
        <v>824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819</v>
      </c>
      <c r="F491" s="162">
        <v>25535</v>
      </c>
      <c r="G491" s="162"/>
      <c r="H491" s="162" t="s">
        <v>817</v>
      </c>
      <c r="I491" s="160" t="s">
        <v>825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819</v>
      </c>
      <c r="F492" s="162">
        <v>25536</v>
      </c>
      <c r="G492" s="162"/>
      <c r="H492" s="162" t="s">
        <v>817</v>
      </c>
      <c r="I492" s="160" t="s">
        <v>828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819</v>
      </c>
      <c r="F493" s="162">
        <v>25537</v>
      </c>
      <c r="G493" s="162"/>
      <c r="H493" s="162" t="s">
        <v>817</v>
      </c>
      <c r="I493" s="160" t="s">
        <v>829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837</v>
      </c>
      <c r="F494" s="162">
        <v>25538</v>
      </c>
      <c r="G494" s="162"/>
      <c r="H494" s="162" t="s">
        <v>817</v>
      </c>
      <c r="I494" s="160" t="s">
        <v>838</v>
      </c>
      <c r="J494" s="160">
        <v>4</v>
      </c>
      <c r="K494" s="163">
        <v>1.6</v>
      </c>
      <c r="L494" s="200" t="s">
        <v>278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839</v>
      </c>
      <c r="F495" s="162">
        <v>25539</v>
      </c>
      <c r="G495" s="162"/>
      <c r="H495" s="162" t="s">
        <v>817</v>
      </c>
      <c r="I495" s="160" t="s">
        <v>840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839</v>
      </c>
      <c r="F496" s="162">
        <v>25540</v>
      </c>
      <c r="G496" s="162"/>
      <c r="H496" s="162" t="s">
        <v>817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839</v>
      </c>
      <c r="F497" s="162">
        <v>25541</v>
      </c>
      <c r="G497" s="162"/>
      <c r="H497" s="162" t="s">
        <v>817</v>
      </c>
      <c r="I497" s="160" t="s">
        <v>842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33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33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934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144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0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  <c r="X6" s="13"/>
    </row>
    <row r="7" spans="1:24" ht="15" thickBot="1" x14ac:dyDescent="0.35">
      <c r="A7" s="14"/>
      <c r="B7" s="20" t="s">
        <v>137</v>
      </c>
      <c r="C7" s="56" t="s">
        <v>138</v>
      </c>
      <c r="D7" s="11"/>
      <c r="E7" s="54"/>
      <c r="F7" s="55" t="s">
        <v>141</v>
      </c>
      <c r="G7" s="55"/>
      <c r="H7" s="413" t="s">
        <v>143</v>
      </c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14"/>
      <c r="F8" s="415"/>
      <c r="G8" s="415">
        <f>IF(ISERROR(VLOOKUP($D$5,Crebolijst!$A:$C,3,0)),0,VLOOKUP($D$5,Crebolijst!$A:$C,3,0))</f>
        <v>0</v>
      </c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6"/>
      <c r="X8" s="13"/>
    </row>
    <row r="9" spans="1:24" ht="15" thickBot="1" x14ac:dyDescent="0.35">
      <c r="A9" s="14"/>
      <c r="B9" s="9" t="s">
        <v>139</v>
      </c>
      <c r="C9" s="9" t="s">
        <v>140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4" t="s">
        <v>142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136</v>
      </c>
      <c r="C12" s="17"/>
      <c r="D12" s="11"/>
      <c r="E12" s="404" t="s">
        <v>10</v>
      </c>
      <c r="F12" s="405"/>
      <c r="G12" s="406"/>
      <c r="H12" s="23"/>
      <c r="I12" s="407" t="s">
        <v>11</v>
      </c>
      <c r="J12" s="408"/>
      <c r="K12" s="409"/>
      <c r="L12" s="23"/>
      <c r="M12" s="407" t="s">
        <v>12</v>
      </c>
      <c r="N12" s="408"/>
      <c r="O12" s="409"/>
      <c r="P12" s="16"/>
      <c r="Q12" s="407" t="s">
        <v>15</v>
      </c>
      <c r="R12" s="408"/>
      <c r="S12" s="409"/>
      <c r="T12" s="16"/>
      <c r="U12" s="404" t="s">
        <v>4</v>
      </c>
      <c r="V12" s="405"/>
      <c r="W12" s="406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QDVXAQKQAH6E-238-9433</_dlc_DocId>
    <_dlc_DocIdUrl xmlns="826a45a5-7029-484a-9cf3-b835024adcd4">
      <Url>https://www.mijnlentiz.nl/scholen/MBO-Maasland/groepen/Organisatie/Examinering-voor-docenten/_layouts/DocIdRedir.aspx?ID=QDVXAQKQAH6E-238-9433</Url>
      <Description>QDVXAQKQAH6E-238-9433</Description>
    </_dlc_DocIdUrl>
  </documentManagement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369147-334C-4FC3-AAD2-FCB61061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2DA084-AA81-48C1-A251-DB8F03FD7F1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45a5-7029-484a-9cf3-b835024adcd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2016-06-27T12:19:28Z</cp:lastPrinted>
  <dcterms:created xsi:type="dcterms:W3CDTF">2014-02-10T13:02:17Z</dcterms:created>
  <dcterms:modified xsi:type="dcterms:W3CDTF">2019-07-15T12:40:00Z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91aeefbb-5bc2-49b7-9917-c393ae2718fa</vt:lpwstr>
  </property>
</Properties>
</file>